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tiaaccelerate-my.sharepoint.com/personal/mregan_tiaonline_org/Documents/TIA/Events/2023/BEAD Success Summit/"/>
    </mc:Choice>
  </mc:AlternateContent>
  <xr:revisionPtr revIDLastSave="3" documentId="8_{EB336DB3-4FB1-46FD-A4FF-AF1B311140E0}" xr6:coauthVersionLast="47" xr6:coauthVersionMax="47" xr10:uidLastSave="{1698B1EE-2648-4A2E-AB59-C1870A09F4A7}"/>
  <bookViews>
    <workbookView xWindow="-120" yWindow="-120" windowWidth="29040" windowHeight="15720" xr2:uid="{00000000-000D-0000-FFFF-FFFF00000000}"/>
  </bookViews>
  <sheets>
    <sheet name="Intro" sheetId="6" r:id="rId1"/>
    <sheet name="Overview" sheetId="8" r:id="rId2"/>
    <sheet name="Checklist" sheetId="1" r:id="rId3"/>
    <sheet name="Gauge" sheetId="10" r:id="rId4"/>
    <sheet name="Controls" sheetId="2"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6" i="1" l="1"/>
  <c r="G95" i="1"/>
  <c r="G94" i="1"/>
  <c r="G92" i="1"/>
  <c r="A85" i="1"/>
  <c r="A58" i="1"/>
  <c r="G99" i="1" l="1"/>
  <c r="A33" i="1"/>
  <c r="A48" i="1"/>
  <c r="A14" i="1"/>
  <c r="A68" i="1"/>
  <c r="A26" i="1"/>
  <c r="A20" i="1"/>
  <c r="G91" i="1" l="1"/>
  <c r="G93" i="1" s="1"/>
  <c r="G100" i="1" s="1"/>
  <c r="H16" i="2" s="1"/>
  <c r="H18" i="2" s="1"/>
  <c r="G97" i="1" l="1"/>
</calcChain>
</file>

<file path=xl/sharedStrings.xml><?xml version="1.0" encoding="utf-8"?>
<sst xmlns="http://schemas.openxmlformats.org/spreadsheetml/2006/main" count="319" uniqueCount="167">
  <si>
    <t>Total</t>
  </si>
  <si>
    <t>#</t>
  </si>
  <si>
    <t>Does the organization inventory IT assets including external information systems, cloud assets and software applications?</t>
  </si>
  <si>
    <t>Does the organization identify critical IT assets?</t>
  </si>
  <si>
    <t>Does the organization document it's communication and data flows?</t>
  </si>
  <si>
    <t>Does the organization understand it's placement in the supply chain and that products placed into public networks represents critical infrastructure?</t>
  </si>
  <si>
    <t>Does the organization document it's mission and communicate effectively to its workforce as to each employee's role?</t>
  </si>
  <si>
    <t>Does the organization understand all legal and regulatory requirements under which it is expected to operate?</t>
  </si>
  <si>
    <t>Does the organization have a risk management process that addresses cyber and supply chain security risks?</t>
  </si>
  <si>
    <t>Does the organization have a supply chain risk management process?</t>
  </si>
  <si>
    <t>Does the organization have a risk management process that identifies the level of risk tolerance that is acceptable to its business?</t>
  </si>
  <si>
    <t>Does the organization test its incident management and recovery processes regularly?</t>
  </si>
  <si>
    <t>Does the organization have an effective remote access management policy?</t>
  </si>
  <si>
    <t>Does the organization routinely conduct audits as to the performance of its suppliers in meeting its cyber and supply chain security objectives?</t>
  </si>
  <si>
    <t>Do all members of the organization understand their roles and responsibilities?</t>
  </si>
  <si>
    <t>Do all third-party stakeholders (suppliers, partners, customer) understand their cyber and supply chain security policies?</t>
  </si>
  <si>
    <t>Does the organization protect its data at all times?  (in use, in transit, at rest)</t>
  </si>
  <si>
    <t>Does the organization separate its production, development and testing environments?</t>
  </si>
  <si>
    <t>Does the organization maintain change control policies for all assets, including keeping logs of changes?</t>
  </si>
  <si>
    <t>Does the organization maintain a Vulnerability Management plan, whereby vulnerabilities are determined with corrective action plans?</t>
  </si>
  <si>
    <t>Does the organization keep all assets current with available software updates and security patches?</t>
  </si>
  <si>
    <t>Does the organization perform vulnerability scanning of its products and source code using automated tools?</t>
  </si>
  <si>
    <t>Does the organization leverage cyber information from external information sources?</t>
  </si>
  <si>
    <t>Does the organization update its policies and plans with lessons learned?</t>
  </si>
  <si>
    <t>Does the organization communicate to all stakeholders during event recovery actions?</t>
  </si>
  <si>
    <t>Does the organization  physically and logically segment its networks?</t>
  </si>
  <si>
    <t>Does the organization maintain a lifecycle management policy for all assets?</t>
  </si>
  <si>
    <t>Does the organization implement resilient networks?</t>
  </si>
  <si>
    <t>Does the organization monitor external service provider activities?</t>
  </si>
  <si>
    <t>Does the organization investigate and respond to detected events?</t>
  </si>
  <si>
    <t>Does the organization monitor its critical physical environments (data centers, operations centers) to ensure there are no breaches?</t>
  </si>
  <si>
    <t>Does the organization identify cybersecurity roles and responsibilities of its workforce including 3rd party partners (suppliers, consultants, etc.).</t>
  </si>
  <si>
    <t>YES</t>
  </si>
  <si>
    <t>NO</t>
  </si>
  <si>
    <t>PARTIAL</t>
  </si>
  <si>
    <t>NOT APPLICABLE</t>
  </si>
  <si>
    <t>Performance Label</t>
  </si>
  <si>
    <t>Value</t>
  </si>
  <si>
    <t>Labels</t>
  </si>
  <si>
    <t>Values</t>
  </si>
  <si>
    <t>Pointer</t>
  </si>
  <si>
    <t>Thickness</t>
  </si>
  <si>
    <t>Rest</t>
  </si>
  <si>
    <t>The organization can answer the question affirmatively.</t>
  </si>
  <si>
    <t>Response</t>
  </si>
  <si>
    <t>Definition</t>
  </si>
  <si>
    <t>DO NOT CHANGE ANYTHING IN THIS WORKSHEET !!</t>
  </si>
  <si>
    <t>c.  NIST IR 8276</t>
  </si>
  <si>
    <t xml:space="preserve">NO  </t>
  </si>
  <si>
    <t>The organization cannot answer the question affirmatively.</t>
  </si>
  <si>
    <t>MARGINAL</t>
  </si>
  <si>
    <t>GOOD</t>
  </si>
  <si>
    <t>EXCELLENT</t>
  </si>
  <si>
    <t>The total number of questions for each checklist is determined. (TOTAL)</t>
  </si>
  <si>
    <t>POOR</t>
  </si>
  <si>
    <t>U.S. Executive Order 14028</t>
  </si>
  <si>
    <t xml:space="preserve">   YES = 1.0</t>
  </si>
  <si>
    <t xml:space="preserve">   NO = 0.0</t>
  </si>
  <si>
    <t>The total number of questions answered as NOT APPLICABLE is determined.</t>
  </si>
  <si>
    <t>STATISTICS</t>
  </si>
  <si>
    <t>Total Questions</t>
  </si>
  <si>
    <t>Total NOT APPLICABLE answers</t>
  </si>
  <si>
    <t>Total APPLICABLE answers</t>
  </si>
  <si>
    <t>Total APPLICABLE questions answered YES</t>
  </si>
  <si>
    <t>Total APPLICABLE questions answered PARTIAL</t>
  </si>
  <si>
    <t>Reflection Score</t>
  </si>
  <si>
    <t>The organization cannot fully answer the question affirmatively, but partially conforms to the question.</t>
  </si>
  <si>
    <t>Total APPLICABLE questions answered NO</t>
  </si>
  <si>
    <t>NIST CSF Gauge</t>
  </si>
  <si>
    <t>Answers to Checklist Questions</t>
  </si>
  <si>
    <t>Gauge Controls</t>
  </si>
  <si>
    <t>Telecommunications Industry Association</t>
  </si>
  <si>
    <t>www.tiaonline.org</t>
  </si>
  <si>
    <t>Points</t>
  </si>
  <si>
    <t xml:space="preserve">  EO 14028</t>
  </si>
  <si>
    <t xml:space="preserve">  NIST CSF</t>
  </si>
  <si>
    <t xml:space="preserve">  NIST IR 8276</t>
  </si>
  <si>
    <t>ü</t>
  </si>
  <si>
    <t>SOURCE</t>
  </si>
  <si>
    <t xml:space="preserve">  NIST SP 800-161r1</t>
  </si>
  <si>
    <t xml:space="preserve">Does the organization practice least privilege access policies to critical assets?  </t>
  </si>
  <si>
    <t>Communication &amp; Information Sharing</t>
  </si>
  <si>
    <t>Event &amp; Incident Management</t>
  </si>
  <si>
    <t>Does the organization have a plan to implement a Zero Trust Architecture (ZTA)?</t>
  </si>
  <si>
    <t>Does the organization train employees in security awareness and its security policies?</t>
  </si>
  <si>
    <t xml:space="preserve">Can the organization demonstrate it effectively collaborates with and manages critical suppliers? </t>
  </si>
  <si>
    <t>Does the organization include critical suppliers in its cyber and supply chain security processes?</t>
  </si>
  <si>
    <t>Does the organization maintain lists of preferred suppliers?  Banned suppliers?</t>
  </si>
  <si>
    <t>Does the organization have a defined process for intellectual property protections?</t>
  </si>
  <si>
    <t>Does the organization have a business continuity plan to enable its continued operations and ability to deliver products and services in the event of disrupted business operations or supply chain interruptions?</t>
  </si>
  <si>
    <t>Does the organization support its product through the complete product lifecycle with updates and security patches?</t>
  </si>
  <si>
    <t>d.  NIST 800-161r1</t>
  </si>
  <si>
    <t>Does the organization perform archival backups of critical data?</t>
  </si>
  <si>
    <t>Does the organization share threat information with customers, suppliers, law enforcement and government agencies and share information upon detection of a cyber event?</t>
  </si>
  <si>
    <t>Does the organization create accurate and complete Software Bills of Materials (SBOM) for each of its products?</t>
  </si>
  <si>
    <t>Does the organization use automated tools, or comparable processes, to maintain trusted source code supply chains to ensure the integrity of the code?</t>
  </si>
  <si>
    <t>Does the supply chain risk management process identify critical suppliers?</t>
  </si>
  <si>
    <t>Does the organization use third-party assessments, site visits, and formal certification to assess critical suppliers?</t>
  </si>
  <si>
    <t>Organizational Structure, Human Resources &amp; Training</t>
  </si>
  <si>
    <t>Does the organization perform a vulnerability assessment of all open-source software integrated into its products?</t>
  </si>
  <si>
    <t>Does the organization integrate security considerations into the complete development and product life cycle?</t>
  </si>
  <si>
    <t>Does the organization monitor its networks and information systems to detect anomalous activities, determine the root cause of all anomalies, and resolve through a formal policy?</t>
  </si>
  <si>
    <t xml:space="preserve">Does the organization have an incident management and response plan that identifies responsibilities and action to enable recovery from cyber attacks? </t>
  </si>
  <si>
    <t>TOTAL QUESTIONS</t>
  </si>
  <si>
    <t>Is the organization's senior management intimately involved in its cyber and supply chain security policies and goals?</t>
  </si>
  <si>
    <t>Does the organization ensure that suppliers have access to only those organizational systems and data needed to perform their function?</t>
  </si>
  <si>
    <t>Does the organization have formal processes for the termination of supplier relationships to ensure subsequent access to sensitive data and systems are prevented?</t>
  </si>
  <si>
    <t>Does the organization engage key suppliers in incident response, business continuity, and disaster recovery plans and tests?</t>
  </si>
  <si>
    <t>Does the organization have a Business Impact Analysis plan that determines supplier criticality?</t>
  </si>
  <si>
    <t>Has the organization defined explicit roles, structures, and processes for supply chain, cybersecurity, product security, physical security, and other relevant functions?</t>
  </si>
  <si>
    <t>Does the organization set cyber and supply chain risk management expectations with all suppliers and third-party partners and cover such requirements in contracts?</t>
  </si>
  <si>
    <t>Does the organization screen employees, contractors and other external personnel before hire and before providing access to information systems?</t>
  </si>
  <si>
    <t>Does the organization strive to limit the use of single source suppliers?</t>
  </si>
  <si>
    <t>Does the organization identify threats and vulnerabilities of all types, as they can potentially impact their business with corrective action?</t>
  </si>
  <si>
    <t>Total Unanswered Questions</t>
  </si>
  <si>
    <t>Supply Chain Security</t>
  </si>
  <si>
    <t>a.  EO14028</t>
  </si>
  <si>
    <t>NIST Key Practices in Cyber Supply Chain Risk Management: Observations from Industry</t>
  </si>
  <si>
    <t>NIST Cybersecurity Supply Chain Risk Management Practices for Systems and Organizations</t>
  </si>
  <si>
    <t>The organization has determined that the question does not apply.  In this case, an explanation should be provided in the COMMENTS column.</t>
  </si>
  <si>
    <t xml:space="preserve">   PARTIAL = 0.50</t>
  </si>
  <si>
    <t>Network Operational Security</t>
  </si>
  <si>
    <t>Secure Development &amp; Product Lifecycle</t>
  </si>
  <si>
    <t>Business Process Operational Security</t>
  </si>
  <si>
    <t>Governance</t>
  </si>
  <si>
    <t>Does the organization communicate with all stakeholders consistent with its response plans upon cyber event detection?</t>
  </si>
  <si>
    <t>Must be 'zero'</t>
  </si>
  <si>
    <t>Does the organization properly destroy data no longer required?</t>
  </si>
  <si>
    <t>Does the organization use stringent access controls including a comprehensive password management policy and multi-factor authentication as deemed necessary?</t>
  </si>
  <si>
    <t>DISCLAIMER:  This is a living document subject to change at any time and without notice.  It is intended to provide information that will help the reader ask more informed and insightful questions.  It does not reflect a policy position of TIA or its member companies.  This document is not a legal opinion and does not constitute legal advice.   Please contact TIA with any comments or questions.</t>
  </si>
  <si>
    <t>NIST Framework for Improving Critical Infrastructure Cybersecurity - the "Cybersecurity Framework".</t>
  </si>
  <si>
    <t>3.  A pull down menu is provided in the 'ANSWER' column and must be answered for each question.  The answers are limited to:</t>
  </si>
  <si>
    <t>4.  The algorithm used to determine 'reflection', and which sets the chart indicator is simple:</t>
  </si>
  <si>
    <t>5.  The total value for the provided answers is calculated.</t>
  </si>
  <si>
    <t>7.  This percentage is used to drive the indicator on the chart.</t>
  </si>
  <si>
    <t>6.  The alignment with each baseline requirement is determined as the total value of all answers divided by the total number of APPLICABLE questions, provided as a percentage.</t>
  </si>
  <si>
    <t>8.  The rating categories and the range for each range is:</t>
  </si>
  <si>
    <t xml:space="preserve">Start </t>
  </si>
  <si>
    <t xml:space="preserve">End </t>
  </si>
  <si>
    <t>9.  With final results, the gauge will take a form similar to:</t>
  </si>
  <si>
    <t xml:space="preserve">This worksheet contains controls used to limit user input as well as drive the gauge graphics   </t>
  </si>
  <si>
    <t>Does the organization physically protect network and critical data assets?</t>
  </si>
  <si>
    <t>Does the organization protect removable media from mis-use?</t>
  </si>
  <si>
    <t>Count</t>
  </si>
  <si>
    <t>Does the organization include key suppliers in its risk assessment, event response, and disaster recovery planning and testing?</t>
  </si>
  <si>
    <t>Does the organization set SLAs with critical suppliers based on the organization's security requirements?</t>
  </si>
  <si>
    <t xml:space="preserve">2. This version of the checklist considers the NIST CSF V1.1.   V2.0 is expected to be released in early 2024 and an updated version of the Checklist will follow upon it's release. </t>
  </si>
  <si>
    <t>A value for each answered APPLICABLE question is assigned a rating:</t>
  </si>
  <si>
    <t>Note:  in this Checklist iteration, there is no weight assigned to questions.  All are considered of equal priority.</t>
  </si>
  <si>
    <r>
      <t xml:space="preserve">Answer
</t>
    </r>
    <r>
      <rPr>
        <i/>
        <sz val="11"/>
        <color theme="1"/>
        <rFont val="Calibri"/>
        <family val="2"/>
        <scheme val="minor"/>
      </rPr>
      <t>Anwer each question using the pull down menu.</t>
    </r>
  </si>
  <si>
    <r>
      <t xml:space="preserve">Comments
</t>
    </r>
    <r>
      <rPr>
        <i/>
        <sz val="11"/>
        <color theme="1"/>
        <rFont val="Calibri"/>
        <family val="2"/>
        <scheme val="minor"/>
      </rPr>
      <t>Provide brief comments to any questions answered other than YES as appropriate.</t>
    </r>
  </si>
  <si>
    <t>Can the organization provide evidence of origin of all software components (provenance) used in its products including 3rd party components with traceability to the source?</t>
  </si>
  <si>
    <t>supplychainsecurity@tiaonline.org</t>
  </si>
  <si>
    <t>b.  NIST CSF V1.1</t>
  </si>
  <si>
    <t>A rating of GOOD or EXCELLENT provides some certainty that the organization's cyber practices REFLECT the baseline requirement, but organizations should strive for continuous improvement as described in SCS 9001 and TL 9000 documents for quality</t>
  </si>
  <si>
    <t>Overview of the TIA C/SCRM Baseline Requirements Checklist</t>
  </si>
  <si>
    <t>1.  The Checklist accounts for the primary expectations of the following four C/SCRM baseline requirements:</t>
  </si>
  <si>
    <t>10.  The gauge is a coarse indicator of how well the organization's current practices REFLECT the baseline requirements in the referenced documents.</t>
  </si>
  <si>
    <r>
      <t xml:space="preserve">C/SCRM Assessment Questions
</t>
    </r>
    <r>
      <rPr>
        <sz val="11"/>
        <rFont val="Calibri"/>
        <family val="2"/>
        <scheme val="minor"/>
      </rPr>
      <t>Only provide input in cells with a yellow background.  All else should remain unchanged.</t>
    </r>
  </si>
  <si>
    <t>Release 1.0 11/01/2023</t>
  </si>
  <si>
    <t>1310 North Courthouse Road, Suite 890, Arlington, VA  22201</t>
  </si>
  <si>
    <t>The total number of applicable questions:  APPLICABLE = TOTAL - NOT APPLICABLE.</t>
  </si>
  <si>
    <t xml:space="preserve">The Cybersecurity and Supply Chain Risk Management (C/SCRM) Checklist is an Excel workbook developed by the Telecommunications Industry Association (TIA) to assist organizations in determining their level of alignment with the complex requirements in various US Government related documents.  The U.S. Government's Broadband, Equity, Access and Deployment (BEAD) Program identifies 4 "baseline requirements" related to Cybersecurity and Supply Chain Security as described in the complementary Notice Of Funding Opportunity (NOFO) document, which includes EO14028, NIST CSF, NIST IR 8276 and NIST 800-161r-1.  Additionally, the FCC is considering adding similar Cyber and Supply Chain Security requirements to programs such as the Enhanced Alternative Connect America Cost Model (A-CAM) program. This checklist covers requirements outlined in the referenced documents. 
In the context of BEAD, subgrantees are required to deliver operating plans that demonstrate that their operating plans 'reflect' the requirements outlined in the NOFO.  The C/SCRM Checklist is a tool that can be used by Eligible Entities (State BBOs and others) to evaluate the applications of prospective Subgrantees. Additionally, Subgrantees can leverage the Checklist to determine, at a high level, if their operating procedures meet the expectations of the BEAD NOFO.  Subgrantees can also use the Checklist to help conduct an initial assessment of their critical suppliers. 
In the context of other programs requiring compliance with the 4 documents covered in this checklist, the C/SCRM Checklist can be used by any organization seeking to assess if their operations and their suppliers meet the requirements.
TIA is familiar with all of the baseline requirements.  The Checklist is intended to summarize the primary expectations of each the baseline requirements using plain language.  It is not intended to map to specific requirements.  It is NOT intended as a source of auditing for conformance with the baseline requirements.  An independent audit based upon an industry standard supply chain security standard such as TIA's SCS 9001 Supply Chain Security Management system is the recommended approach for the highest level of assurance. Training on the details of the SCS 9001 standard and information about how to become certified to the standard is available through TIA.
Please contact TIA using the information below for additional information.
</t>
  </si>
  <si>
    <t>Release 2.0  07/02/2024</t>
  </si>
  <si>
    <t>1. Initial release</t>
  </si>
  <si>
    <t>CHANGE HISTORY</t>
  </si>
  <si>
    <t>1.  Removed redundant line #9 within section "Organizational Structure, Human Resources &amp; Training" in the Checklist.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</si>
</sst>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theme="1"/>
      <name val="Calibri"/>
      <family val="2"/>
      <scheme val="minor"/>
    </font>
    <font>
      <sz val="12"/>
      <color theme="1"/>
      <name val="Calibri"/>
      <family val="2"/>
      <scheme val="minor"/>
    </font>
    <font>
      <sz val="11"/>
      <name val="Calibri"/>
      <family val="2"/>
      <scheme val="minor"/>
    </font>
    <font>
      <b/>
      <sz val="12"/>
      <color theme="0"/>
      <name val="Calibri"/>
      <family val="2"/>
      <scheme val="minor"/>
    </font>
    <font>
      <b/>
      <sz val="12"/>
      <color theme="1"/>
      <name val="Calibri"/>
      <family val="2"/>
      <scheme val="minor"/>
    </font>
    <font>
      <b/>
      <sz val="14"/>
      <color rgb="FFFF0000"/>
      <name val="Calibri"/>
      <family val="2"/>
      <scheme val="minor"/>
    </font>
    <font>
      <b/>
      <sz val="12"/>
      <name val="Calibri"/>
      <family val="2"/>
      <scheme val="minor"/>
    </font>
    <font>
      <sz val="11"/>
      <color rgb="FFFF0000"/>
      <name val="Calibri"/>
      <family val="2"/>
      <scheme val="minor"/>
    </font>
    <font>
      <u/>
      <sz val="11"/>
      <color theme="10"/>
      <name val="Calibri"/>
      <family val="2"/>
      <scheme val="minor"/>
    </font>
    <font>
      <u/>
      <sz val="12"/>
      <color theme="1"/>
      <name val="Calibri"/>
      <family val="2"/>
      <scheme val="minor"/>
    </font>
    <font>
      <b/>
      <sz val="14"/>
      <color theme="1"/>
      <name val="Calibri"/>
      <family val="2"/>
      <scheme val="minor"/>
    </font>
    <font>
      <b/>
      <u/>
      <sz val="12"/>
      <color rgb="FF0070C0"/>
      <name val="Calibri"/>
      <family val="2"/>
      <scheme val="minor"/>
    </font>
    <font>
      <b/>
      <u/>
      <sz val="16"/>
      <color rgb="FF0070C0"/>
      <name val="Calibri"/>
      <family val="2"/>
      <scheme val="minor"/>
    </font>
    <font>
      <b/>
      <sz val="16"/>
      <color rgb="FFFF0000"/>
      <name val="Calibri"/>
      <family val="2"/>
      <scheme val="minor"/>
    </font>
    <font>
      <b/>
      <sz val="14"/>
      <color theme="1"/>
      <name val="Wingdings"/>
      <charset val="2"/>
    </font>
    <font>
      <b/>
      <sz val="14"/>
      <color theme="0"/>
      <name val="Calibri"/>
      <family val="2"/>
      <scheme val="minor"/>
    </font>
    <font>
      <b/>
      <sz val="11"/>
      <color rgb="FFFF0000"/>
      <name val="Calibri"/>
      <family val="2"/>
      <scheme val="minor"/>
    </font>
    <font>
      <b/>
      <u/>
      <sz val="12"/>
      <name val="Calibri"/>
      <family val="2"/>
      <scheme val="minor"/>
    </font>
    <font>
      <b/>
      <sz val="11"/>
      <name val="Calibri"/>
      <family val="2"/>
      <scheme val="minor"/>
    </font>
    <font>
      <i/>
      <sz val="11"/>
      <color theme="1"/>
      <name val="Calibri"/>
      <family val="2"/>
      <scheme val="minor"/>
    </font>
    <font>
      <sz val="12"/>
      <name val="Calibri"/>
      <family val="2"/>
      <scheme val="minor"/>
    </font>
    <font>
      <b/>
      <sz val="14"/>
      <name val="Calibri"/>
      <family val="2"/>
      <scheme val="minor"/>
    </font>
  </fonts>
  <fills count="12">
    <fill>
      <patternFill patternType="none"/>
    </fill>
    <fill>
      <patternFill patternType="gray125"/>
    </fill>
    <fill>
      <patternFill patternType="solid">
        <fgColor rgb="FF0070C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theme="2"/>
        <bgColor indexed="64"/>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9" fillId="0" borderId="0" applyNumberFormat="0" applyFill="0" applyBorder="0" applyAlignment="0" applyProtection="0"/>
  </cellStyleXfs>
  <cellXfs count="106">
    <xf numFmtId="0" fontId="0" fillId="0" borderId="0" xfId="0"/>
    <xf numFmtId="0" fontId="1" fillId="0" borderId="0" xfId="0" applyFont="1"/>
    <xf numFmtId="0" fontId="0" fillId="0" borderId="0" xfId="0" applyAlignment="1">
      <alignment vertical="top"/>
    </xf>
    <xf numFmtId="0" fontId="2" fillId="0" borderId="0" xfId="0" applyFont="1" applyAlignment="1">
      <alignment vertical="top"/>
    </xf>
    <xf numFmtId="0" fontId="0" fillId="0" borderId="0" xfId="0" applyAlignment="1">
      <alignment horizontal="center" vertical="center"/>
    </xf>
    <xf numFmtId="0" fontId="1" fillId="0" borderId="0" xfId="0" applyFont="1" applyAlignment="1">
      <alignment horizontal="center" vertical="top"/>
    </xf>
    <xf numFmtId="0" fontId="2" fillId="0" borderId="0" xfId="0" applyFont="1" applyAlignment="1">
      <alignment vertical="top" wrapText="1"/>
    </xf>
    <xf numFmtId="0" fontId="6" fillId="0" borderId="0" xfId="0" applyFont="1" applyAlignment="1">
      <alignment vertical="top" wrapText="1"/>
    </xf>
    <xf numFmtId="0" fontId="4" fillId="0" borderId="0" xfId="0" applyFont="1" applyAlignment="1">
      <alignment horizontal="center" vertical="center"/>
    </xf>
    <xf numFmtId="0" fontId="0" fillId="0" borderId="0" xfId="0" applyAlignment="1">
      <alignment horizontal="right"/>
    </xf>
    <xf numFmtId="0" fontId="2" fillId="0" borderId="0" xfId="0" applyFont="1"/>
    <xf numFmtId="0" fontId="10" fillId="0" borderId="0" xfId="0" applyFont="1"/>
    <xf numFmtId="0" fontId="2" fillId="0" borderId="0" xfId="0" applyFont="1" applyAlignment="1">
      <alignment vertical="center"/>
    </xf>
    <xf numFmtId="0" fontId="8" fillId="0" borderId="0" xfId="0" applyFont="1"/>
    <xf numFmtId="0" fontId="1" fillId="0" borderId="3" xfId="0" applyFont="1" applyBorder="1"/>
    <xf numFmtId="0" fontId="1" fillId="0" borderId="3" xfId="0" applyFont="1" applyBorder="1" applyAlignment="1">
      <alignment horizontal="right"/>
    </xf>
    <xf numFmtId="0" fontId="1" fillId="0" borderId="3" xfId="0" applyFont="1" applyBorder="1" applyAlignment="1">
      <alignment horizontal="left" indent="1"/>
    </xf>
    <xf numFmtId="0" fontId="4" fillId="4" borderId="2" xfId="0" applyFont="1" applyFill="1" applyBorder="1" applyAlignment="1">
      <alignment vertical="center"/>
    </xf>
    <xf numFmtId="0" fontId="4" fillId="2" borderId="2" xfId="0" applyFont="1" applyFill="1" applyBorder="1" applyAlignment="1">
      <alignment vertical="center"/>
    </xf>
    <xf numFmtId="0" fontId="7" fillId="3" borderId="2" xfId="0" applyFont="1" applyFill="1" applyBorder="1" applyAlignment="1">
      <alignment vertical="center"/>
    </xf>
    <xf numFmtId="0" fontId="4" fillId="5" borderId="2" xfId="0" applyFont="1" applyFill="1" applyBorder="1" applyAlignment="1">
      <alignment vertical="center"/>
    </xf>
    <xf numFmtId="0" fontId="5" fillId="0" borderId="1" xfId="0" applyFont="1" applyBorder="1" applyAlignment="1">
      <alignment horizontal="right" vertical="center"/>
    </xf>
    <xf numFmtId="0" fontId="2" fillId="0" borderId="1" xfId="0" applyFont="1" applyBorder="1" applyAlignment="1">
      <alignment vertical="center"/>
    </xf>
    <xf numFmtId="0" fontId="12" fillId="0" borderId="0" xfId="0" applyFont="1"/>
    <xf numFmtId="0" fontId="5" fillId="0" borderId="0" xfId="0" applyFont="1"/>
    <xf numFmtId="0" fontId="13" fillId="0" borderId="0" xfId="0" applyFont="1" applyAlignment="1">
      <alignment vertical="center"/>
    </xf>
    <xf numFmtId="0" fontId="13" fillId="0" borderId="0" xfId="0" applyFont="1" applyAlignment="1">
      <alignment horizontal="left" vertical="center"/>
    </xf>
    <xf numFmtId="0" fontId="14" fillId="0" borderId="0" xfId="0" applyFont="1"/>
    <xf numFmtId="0" fontId="1" fillId="0" borderId="0" xfId="0" applyFont="1" applyAlignment="1">
      <alignment horizontal="right"/>
    </xf>
    <xf numFmtId="0" fontId="1" fillId="0" borderId="0" xfId="0" applyFont="1" applyAlignment="1">
      <alignment horizontal="left" indent="1"/>
    </xf>
    <xf numFmtId="0" fontId="11" fillId="0" borderId="0" xfId="0" applyFont="1" applyAlignment="1">
      <alignment vertical="top" wrapText="1"/>
    </xf>
    <xf numFmtId="0" fontId="9" fillId="0" borderId="0" xfId="1" applyAlignment="1">
      <alignment vertical="top" wrapText="1"/>
    </xf>
    <xf numFmtId="0" fontId="1" fillId="0" borderId="0" xfId="0" applyFont="1" applyAlignment="1">
      <alignment horizontal="center" vertical="top" textRotation="90"/>
    </xf>
    <xf numFmtId="0" fontId="0" fillId="0" borderId="0" xfId="0" applyAlignment="1">
      <alignment horizontal="center" vertical="top"/>
    </xf>
    <xf numFmtId="0" fontId="0" fillId="0" borderId="0" xfId="0" applyAlignment="1">
      <alignment horizontal="left" vertical="center"/>
    </xf>
    <xf numFmtId="0" fontId="4" fillId="0" borderId="0" xfId="0" applyFont="1" applyAlignment="1">
      <alignment horizontal="center" vertical="top"/>
    </xf>
    <xf numFmtId="0" fontId="0" fillId="0" borderId="0" xfId="0" applyAlignment="1">
      <alignment horizontal="center" vertical="top" wrapText="1"/>
    </xf>
    <xf numFmtId="0" fontId="1" fillId="0" borderId="1" xfId="0" applyFont="1" applyBorder="1" applyAlignment="1">
      <alignment horizontal="center" vertical="top"/>
    </xf>
    <xf numFmtId="0" fontId="1" fillId="0" borderId="1" xfId="0" applyFont="1" applyBorder="1" applyAlignment="1">
      <alignment horizontal="center" vertical="top" textRotation="90"/>
    </xf>
    <xf numFmtId="0" fontId="7" fillId="8" borderId="1" xfId="0" applyFont="1" applyFill="1" applyBorder="1" applyAlignment="1">
      <alignment horizontal="center" vertical="center"/>
    </xf>
    <xf numFmtId="0" fontId="7" fillId="7" borderId="1" xfId="0" applyFont="1" applyFill="1" applyBorder="1" applyAlignment="1">
      <alignment horizontal="center" vertical="center"/>
    </xf>
    <xf numFmtId="0" fontId="1" fillId="6" borderId="1" xfId="0" applyFont="1" applyFill="1" applyBorder="1" applyAlignment="1">
      <alignment horizontal="center" vertical="center"/>
    </xf>
    <xf numFmtId="0" fontId="0" fillId="6" borderId="1" xfId="0" applyFill="1" applyBorder="1" applyAlignment="1">
      <alignment horizontal="left" vertical="center"/>
    </xf>
    <xf numFmtId="0" fontId="0" fillId="6" borderId="1" xfId="0" applyFill="1" applyBorder="1" applyAlignment="1">
      <alignment vertical="center"/>
    </xf>
    <xf numFmtId="0" fontId="3" fillId="0" borderId="0" xfId="0" applyFont="1" applyAlignment="1">
      <alignment horizontal="left" vertical="top" wrapText="1"/>
    </xf>
    <xf numFmtId="0" fontId="15" fillId="10" borderId="1" xfId="0" applyFont="1" applyFill="1" applyBorder="1" applyAlignment="1">
      <alignment horizontal="left" vertical="center"/>
    </xf>
    <xf numFmtId="0" fontId="3" fillId="0" borderId="2" xfId="0" applyFont="1" applyBorder="1" applyAlignment="1">
      <alignment horizontal="left" vertical="top" wrapText="1"/>
    </xf>
    <xf numFmtId="0" fontId="1" fillId="0" borderId="4" xfId="0" applyFont="1" applyBorder="1" applyAlignment="1">
      <alignment horizontal="center" vertical="top"/>
    </xf>
    <xf numFmtId="0" fontId="1" fillId="0" borderId="4" xfId="0" applyFont="1" applyBorder="1" applyAlignment="1">
      <alignment horizontal="center" vertical="top" textRotation="90"/>
    </xf>
    <xf numFmtId="0" fontId="1" fillId="0" borderId="5" xfId="0" applyFont="1" applyBorder="1" applyAlignment="1">
      <alignment horizontal="center" vertical="top" textRotation="90"/>
    </xf>
    <xf numFmtId="0" fontId="17" fillId="0" borderId="1" xfId="0" applyFont="1" applyBorder="1" applyAlignment="1">
      <alignment horizontal="left" vertical="top"/>
    </xf>
    <xf numFmtId="0" fontId="0" fillId="0" borderId="1" xfId="0" applyBorder="1" applyAlignment="1">
      <alignment horizontal="left" vertical="top"/>
    </xf>
    <xf numFmtId="0" fontId="18" fillId="10" borderId="6" xfId="0" applyFont="1" applyFill="1" applyBorder="1" applyAlignment="1">
      <alignment horizontal="left" vertical="top" wrapText="1"/>
    </xf>
    <xf numFmtId="0" fontId="1" fillId="10" borderId="7" xfId="0" applyFont="1" applyFill="1" applyBorder="1" applyAlignment="1">
      <alignment horizontal="center" vertical="top"/>
    </xf>
    <xf numFmtId="0" fontId="1" fillId="10" borderId="7" xfId="0" applyFont="1" applyFill="1" applyBorder="1" applyAlignment="1">
      <alignment horizontal="center" vertical="top" textRotation="90"/>
    </xf>
    <xf numFmtId="0" fontId="1" fillId="10" borderId="8" xfId="0" applyFont="1" applyFill="1" applyBorder="1" applyAlignment="1">
      <alignment horizontal="center" vertical="top" textRotation="90"/>
    </xf>
    <xf numFmtId="0" fontId="1" fillId="11" borderId="1" xfId="0" applyFont="1" applyFill="1" applyBorder="1" applyAlignment="1">
      <alignment horizontal="center" vertical="top"/>
    </xf>
    <xf numFmtId="0" fontId="5" fillId="11" borderId="1" xfId="0" applyFont="1" applyFill="1" applyBorder="1" applyAlignment="1">
      <alignment horizontal="left" textRotation="90"/>
    </xf>
    <xf numFmtId="0" fontId="3" fillId="11" borderId="1" xfId="0" applyFont="1" applyFill="1" applyBorder="1" applyAlignment="1">
      <alignment horizontal="center" vertical="center"/>
    </xf>
    <xf numFmtId="0" fontId="0" fillId="11" borderId="1" xfId="0" applyFill="1" applyBorder="1" applyAlignment="1">
      <alignment horizontal="left" vertical="center" wrapText="1"/>
    </xf>
    <xf numFmtId="0" fontId="1" fillId="11" borderId="1" xfId="0" applyFont="1" applyFill="1" applyBorder="1" applyAlignment="1">
      <alignment horizontal="left" vertical="center"/>
    </xf>
    <xf numFmtId="0" fontId="15" fillId="11" borderId="1" xfId="0" applyFont="1" applyFill="1" applyBorder="1" applyAlignment="1">
      <alignment horizontal="left" vertical="center"/>
    </xf>
    <xf numFmtId="0" fontId="0" fillId="11" borderId="1" xfId="0" applyFill="1" applyBorder="1" applyAlignment="1">
      <alignment horizontal="left" vertical="top" wrapText="1"/>
    </xf>
    <xf numFmtId="0" fontId="15" fillId="11" borderId="1" xfId="0" applyFont="1" applyFill="1" applyBorder="1" applyAlignment="1">
      <alignment horizontal="center" vertical="center"/>
    </xf>
    <xf numFmtId="0" fontId="1" fillId="11" borderId="1" xfId="0" applyFont="1" applyFill="1" applyBorder="1" applyAlignment="1">
      <alignment horizontal="center" vertical="center"/>
    </xf>
    <xf numFmtId="0" fontId="3" fillId="11" borderId="1" xfId="0" applyFont="1" applyFill="1" applyBorder="1" applyAlignment="1">
      <alignment horizontal="left" vertical="center" wrapText="1"/>
    </xf>
    <xf numFmtId="0" fontId="1" fillId="11" borderId="1" xfId="0" applyFont="1" applyFill="1" applyBorder="1" applyAlignment="1">
      <alignment horizontal="center" vertical="top" textRotation="90"/>
    </xf>
    <xf numFmtId="0" fontId="19" fillId="0" borderId="2" xfId="0" applyFont="1" applyBorder="1" applyAlignment="1">
      <alignment horizontal="left" vertical="top" wrapText="1"/>
    </xf>
    <xf numFmtId="0" fontId="19" fillId="0" borderId="2" xfId="0" applyFont="1" applyBorder="1" applyAlignment="1">
      <alignment horizontal="left" vertical="top"/>
    </xf>
    <xf numFmtId="0" fontId="1" fillId="10" borderId="1" xfId="0" applyFont="1" applyFill="1" applyBorder="1" applyAlignment="1">
      <alignment horizontal="center" vertical="top"/>
    </xf>
    <xf numFmtId="0" fontId="9" fillId="0" borderId="0" xfId="1"/>
    <xf numFmtId="0" fontId="21" fillId="0" borderId="0" xfId="0" applyFont="1" applyAlignment="1">
      <alignment vertical="top" wrapText="1"/>
    </xf>
    <xf numFmtId="0" fontId="22" fillId="0" borderId="0" xfId="0" applyFont="1"/>
    <xf numFmtId="0" fontId="21" fillId="0" borderId="0" xfId="0" applyFont="1"/>
    <xf numFmtId="49" fontId="2" fillId="0" borderId="0" xfId="0" applyNumberFormat="1" applyFont="1" applyAlignment="1">
      <alignment vertical="top"/>
    </xf>
    <xf numFmtId="0" fontId="6" fillId="0" borderId="0" xfId="0" applyFont="1"/>
    <xf numFmtId="0" fontId="7" fillId="0" borderId="0" xfId="0" applyFont="1" applyAlignment="1">
      <alignment horizontal="center" vertical="center"/>
    </xf>
    <xf numFmtId="0" fontId="7" fillId="0" borderId="0" xfId="0" applyFont="1" applyAlignment="1">
      <alignment horizontal="left" vertical="center"/>
    </xf>
    <xf numFmtId="0" fontId="10" fillId="0" borderId="0" xfId="0" applyFont="1" applyAlignment="1">
      <alignment vertical="top" wrapText="1"/>
    </xf>
    <xf numFmtId="0" fontId="3" fillId="0" borderId="0" xfId="1" applyFont="1"/>
    <xf numFmtId="0" fontId="7" fillId="0" borderId="0" xfId="1" applyFont="1"/>
    <xf numFmtId="0" fontId="2" fillId="0" borderId="0" xfId="0" applyFont="1" applyAlignment="1">
      <alignment wrapText="1"/>
    </xf>
    <xf numFmtId="0" fontId="0" fillId="0" borderId="0" xfId="0" applyAlignment="1">
      <alignment wrapText="1"/>
    </xf>
    <xf numFmtId="0" fontId="6" fillId="0" borderId="0" xfId="0" applyFont="1" applyAlignment="1">
      <alignment wrapText="1"/>
    </xf>
    <xf numFmtId="0" fontId="2" fillId="0" borderId="0" xfId="0" applyFont="1" applyAlignment="1">
      <alignment horizontal="left" wrapText="1"/>
    </xf>
    <xf numFmtId="0" fontId="0" fillId="0" borderId="0" xfId="0" applyAlignment="1">
      <alignment horizontal="left" wrapText="1"/>
    </xf>
    <xf numFmtId="0" fontId="2" fillId="0" borderId="0" xfId="0" applyFont="1" applyAlignment="1">
      <alignment vertical="top" wrapText="1"/>
    </xf>
    <xf numFmtId="0" fontId="0" fillId="0" borderId="0" xfId="0" applyAlignment="1">
      <alignment vertical="top" wrapText="1"/>
    </xf>
    <xf numFmtId="0" fontId="21" fillId="0" borderId="0" xfId="0" applyFont="1" applyAlignment="1">
      <alignment wrapText="1"/>
    </xf>
    <xf numFmtId="0" fontId="7" fillId="8" borderId="2" xfId="0" applyFont="1" applyFill="1" applyBorder="1" applyAlignment="1">
      <alignment horizontal="left" vertical="center"/>
    </xf>
    <xf numFmtId="0" fontId="7" fillId="8" borderId="4" xfId="0" applyFont="1" applyFill="1" applyBorder="1" applyAlignment="1">
      <alignment horizontal="left" vertical="center"/>
    </xf>
    <xf numFmtId="0" fontId="7" fillId="8" borderId="5" xfId="0" applyFont="1" applyFill="1" applyBorder="1" applyAlignment="1">
      <alignment horizontal="left" vertical="center"/>
    </xf>
    <xf numFmtId="0" fontId="1" fillId="11" borderId="1" xfId="0" applyFont="1" applyFill="1" applyBorder="1" applyAlignment="1">
      <alignment horizontal="center" vertical="top"/>
    </xf>
    <xf numFmtId="0" fontId="11" fillId="6" borderId="1" xfId="0" applyFont="1" applyFill="1" applyBorder="1" applyAlignment="1">
      <alignment horizontal="left" vertical="center" wrapText="1"/>
    </xf>
    <xf numFmtId="0" fontId="11" fillId="6" borderId="1" xfId="0" applyFont="1" applyFill="1" applyBorder="1" applyAlignment="1">
      <alignment horizontal="left" vertical="center"/>
    </xf>
    <xf numFmtId="0" fontId="16" fillId="9" borderId="1" xfId="0" applyFont="1" applyFill="1" applyBorder="1" applyAlignment="1">
      <alignment horizontal="left" vertical="center"/>
    </xf>
    <xf numFmtId="0" fontId="11" fillId="11" borderId="1" xfId="0" applyFont="1" applyFill="1" applyBorder="1" applyAlignment="1">
      <alignment horizontal="center" vertical="center"/>
    </xf>
    <xf numFmtId="0" fontId="22" fillId="11" borderId="1" xfId="0" applyFont="1" applyFill="1" applyBorder="1" applyAlignment="1">
      <alignment horizontal="left" vertical="center" wrapText="1"/>
    </xf>
    <xf numFmtId="0" fontId="11" fillId="6" borderId="1" xfId="0" applyFont="1" applyFill="1" applyBorder="1" applyAlignment="1">
      <alignment horizontal="center" vertical="center" wrapText="1"/>
    </xf>
    <xf numFmtId="0" fontId="11" fillId="6" borderId="1" xfId="0" applyFont="1" applyFill="1" applyBorder="1" applyAlignment="1">
      <alignment horizontal="center" vertical="center"/>
    </xf>
    <xf numFmtId="0" fontId="16" fillId="9" borderId="2" xfId="0" applyFont="1" applyFill="1" applyBorder="1" applyAlignment="1">
      <alignment horizontal="left" vertical="center"/>
    </xf>
    <xf numFmtId="0" fontId="16" fillId="9" borderId="4" xfId="0" applyFont="1" applyFill="1" applyBorder="1" applyAlignment="1">
      <alignment horizontal="left" vertical="center"/>
    </xf>
    <xf numFmtId="0" fontId="16" fillId="9" borderId="5" xfId="0" applyFont="1" applyFill="1" applyBorder="1" applyAlignment="1">
      <alignment horizontal="left" vertical="center"/>
    </xf>
    <xf numFmtId="0" fontId="7" fillId="7" borderId="2" xfId="0" applyFont="1" applyFill="1" applyBorder="1" applyAlignment="1">
      <alignment horizontal="left" vertical="center"/>
    </xf>
    <xf numFmtId="0" fontId="7" fillId="7" borderId="4" xfId="0" applyFont="1" applyFill="1" applyBorder="1" applyAlignment="1">
      <alignment horizontal="left" vertical="center"/>
    </xf>
    <xf numFmtId="0" fontId="7" fillId="7" borderId="5" xfId="0" applyFont="1" applyFill="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4.xml"/><Relationship Id="rId4" Type="http://schemas.openxmlformats.org/officeDocument/2006/relationships/chartsheet" Target="chartsheets/sheet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r>
              <a:rPr lang="en-US" sz="2000" b="1" baseline="0"/>
              <a:t>C-SCRM Baseline Requirements</a:t>
            </a:r>
            <a:r>
              <a:rPr lang="en-US" sz="2000" b="1"/>
              <a:t> Reflection Score</a:t>
            </a:r>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1963887965761558"/>
          <c:y val="0.14596238607538858"/>
          <c:w val="0.52752398956441193"/>
          <c:h val="0.82001735012847754"/>
        </c:manualLayout>
      </c:layout>
      <c:doughnutChart>
        <c:varyColors val="1"/>
        <c:ser>
          <c:idx val="0"/>
          <c:order val="0"/>
          <c:tx>
            <c:v>Category</c:v>
          </c:tx>
          <c:dPt>
            <c:idx val="0"/>
            <c:bubble3D val="0"/>
            <c:spPr>
              <a:solidFill>
                <a:srgbClr val="FF0000"/>
              </a:solidFill>
              <a:ln w="19050">
                <a:solidFill>
                  <a:schemeClr val="lt1"/>
                </a:solidFill>
              </a:ln>
              <a:effectLst/>
            </c:spPr>
            <c:extLst>
              <c:ext xmlns:c16="http://schemas.microsoft.com/office/drawing/2014/chart" uri="{C3380CC4-5D6E-409C-BE32-E72D297353CC}">
                <c16:uniqueId val="{00000001-96AE-48FB-9083-450C873043FF}"/>
              </c:ext>
            </c:extLst>
          </c:dPt>
          <c:dPt>
            <c:idx val="1"/>
            <c:bubble3D val="0"/>
            <c:spPr>
              <a:solidFill>
                <a:srgbClr val="0070C0"/>
              </a:solidFill>
              <a:ln w="19050">
                <a:solidFill>
                  <a:schemeClr val="lt1"/>
                </a:solidFill>
              </a:ln>
              <a:effectLst/>
            </c:spPr>
            <c:extLst>
              <c:ext xmlns:c16="http://schemas.microsoft.com/office/drawing/2014/chart" uri="{C3380CC4-5D6E-409C-BE32-E72D297353CC}">
                <c16:uniqueId val="{00000003-96AE-48FB-9083-450C873043FF}"/>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5-96AE-48FB-9083-450C873043FF}"/>
              </c:ext>
            </c:extLst>
          </c:dPt>
          <c:dPt>
            <c:idx val="3"/>
            <c:bubble3D val="0"/>
            <c:spPr>
              <a:solidFill>
                <a:srgbClr val="00B050"/>
              </a:solidFill>
              <a:ln w="19050">
                <a:solidFill>
                  <a:schemeClr val="lt1"/>
                </a:solidFill>
              </a:ln>
              <a:effectLst/>
            </c:spPr>
            <c:extLst>
              <c:ext xmlns:c16="http://schemas.microsoft.com/office/drawing/2014/chart" uri="{C3380CC4-5D6E-409C-BE32-E72D297353CC}">
                <c16:uniqueId val="{00000007-96AE-48FB-9083-450C873043FF}"/>
              </c:ext>
            </c:extLst>
          </c:dPt>
          <c:dPt>
            <c:idx val="4"/>
            <c:bubble3D val="0"/>
            <c:spPr>
              <a:noFill/>
              <a:ln w="19050">
                <a:solidFill>
                  <a:schemeClr val="lt1"/>
                </a:solidFill>
              </a:ln>
              <a:effectLst/>
            </c:spPr>
            <c:extLst>
              <c:ext xmlns:c16="http://schemas.microsoft.com/office/drawing/2014/chart" uri="{C3380CC4-5D6E-409C-BE32-E72D297353CC}">
                <c16:uniqueId val="{00000009-96AE-48FB-9083-450C873043FF}"/>
              </c:ext>
            </c:extLst>
          </c:dPt>
          <c:dLbls>
            <c:dLbl>
              <c:idx val="0"/>
              <c:tx>
                <c:rich>
                  <a:bodyPr/>
                  <a:lstStyle/>
                  <a:p>
                    <a:fld id="{C7A27CD3-6EA8-4009-ADB5-522CBDB8793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96AE-48FB-9083-450C873043FF}"/>
                </c:ext>
              </c:extLst>
            </c:dLbl>
            <c:dLbl>
              <c:idx val="1"/>
              <c:tx>
                <c:rich>
                  <a:bodyPr/>
                  <a:lstStyle/>
                  <a:p>
                    <a:fld id="{66D9F9F3-57B4-46F5-8B29-B948320811B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96AE-48FB-9083-450C873043FF}"/>
                </c:ext>
              </c:extLst>
            </c:dLbl>
            <c:dLbl>
              <c:idx val="2"/>
              <c:tx>
                <c:rich>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fld id="{13A503CD-D562-4B25-B2C8-441658289F96}" type="CELLRANGE">
                      <a:rPr lang="en-US"/>
                      <a:pPr>
                        <a:defRPr b="1">
                          <a:solidFill>
                            <a:sysClr val="windowText" lastClr="000000"/>
                          </a:solidFill>
                        </a:defRPr>
                      </a:pPr>
                      <a:t>[CELLRANGE]</a:t>
                    </a:fld>
                    <a:endParaRPr lang="en-US"/>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96AE-48FB-9083-450C873043FF}"/>
                </c:ext>
              </c:extLst>
            </c:dLbl>
            <c:dLbl>
              <c:idx val="3"/>
              <c:tx>
                <c:rich>
                  <a:bodyPr/>
                  <a:lstStyle/>
                  <a:p>
                    <a:fld id="{A155E4AB-7ACF-42DF-8C13-62B7403705E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96AE-48FB-9083-450C873043FF}"/>
                </c:ext>
              </c:extLst>
            </c:dLbl>
            <c:dLbl>
              <c:idx val="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9-96AE-48FB-9083-450C873043F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howDataLabelsRange val="1"/>
              </c:ext>
            </c:extLst>
          </c:dLbls>
          <c:val>
            <c:numRef>
              <c:f>Controls!$B$16:$B$20</c:f>
              <c:numCache>
                <c:formatCode>General</c:formatCode>
                <c:ptCount val="5"/>
                <c:pt idx="0">
                  <c:v>50</c:v>
                </c:pt>
                <c:pt idx="1">
                  <c:v>20</c:v>
                </c:pt>
                <c:pt idx="2">
                  <c:v>15</c:v>
                </c:pt>
                <c:pt idx="3">
                  <c:v>15</c:v>
                </c:pt>
                <c:pt idx="4">
                  <c:v>100</c:v>
                </c:pt>
              </c:numCache>
            </c:numRef>
          </c:val>
          <c:extLst>
            <c:ext xmlns:c15="http://schemas.microsoft.com/office/drawing/2012/chart" uri="{02D57815-91ED-43cb-92C2-25804820EDAC}">
              <c15:datalabelsRange>
                <c15:f>Controls!$A$16:$A$19</c15:f>
                <c15:dlblRangeCache>
                  <c:ptCount val="4"/>
                  <c:pt idx="0">
                    <c:v>POOR</c:v>
                  </c:pt>
                  <c:pt idx="1">
                    <c:v>MARGINAL</c:v>
                  </c:pt>
                  <c:pt idx="2">
                    <c:v>GOOD</c:v>
                  </c:pt>
                  <c:pt idx="3">
                    <c:v>EXCELLENT</c:v>
                  </c:pt>
                </c15:dlblRangeCache>
              </c15:datalabelsRange>
            </c:ext>
            <c:ext xmlns:c16="http://schemas.microsoft.com/office/drawing/2014/chart" uri="{C3380CC4-5D6E-409C-BE32-E72D297353CC}">
              <c16:uniqueId val="{0000000A-96AE-48FB-9083-450C873043FF}"/>
            </c:ext>
          </c:extLst>
        </c:ser>
        <c:ser>
          <c:idx val="1"/>
          <c:order val="1"/>
          <c:tx>
            <c:v>Label</c:v>
          </c:tx>
          <c:dPt>
            <c:idx val="0"/>
            <c:bubble3D val="0"/>
            <c:spPr>
              <a:solidFill>
                <a:schemeClr val="bg1">
                  <a:lumMod val="85000"/>
                </a:schemeClr>
              </a:solidFill>
              <a:ln w="19050">
                <a:solidFill>
                  <a:schemeClr val="lt1"/>
                </a:solidFill>
              </a:ln>
              <a:effectLst/>
            </c:spPr>
            <c:extLst>
              <c:ext xmlns:c16="http://schemas.microsoft.com/office/drawing/2014/chart" uri="{C3380CC4-5D6E-409C-BE32-E72D297353CC}">
                <c16:uniqueId val="{0000000C-96AE-48FB-9083-450C873043FF}"/>
              </c:ext>
            </c:extLst>
          </c:dPt>
          <c:dPt>
            <c:idx val="1"/>
            <c:bubble3D val="0"/>
            <c:spPr>
              <a:solidFill>
                <a:schemeClr val="accent1">
                  <a:lumMod val="40000"/>
                  <a:lumOff val="60000"/>
                </a:schemeClr>
              </a:solidFill>
              <a:ln w="19050">
                <a:solidFill>
                  <a:schemeClr val="lt1"/>
                </a:solidFill>
              </a:ln>
              <a:effectLst/>
            </c:spPr>
            <c:extLst>
              <c:ext xmlns:c16="http://schemas.microsoft.com/office/drawing/2014/chart" uri="{C3380CC4-5D6E-409C-BE32-E72D297353CC}">
                <c16:uniqueId val="{0000000E-96AE-48FB-9083-450C873043FF}"/>
              </c:ext>
            </c:extLst>
          </c:dPt>
          <c:dPt>
            <c:idx val="2"/>
            <c:bubble3D val="0"/>
            <c:spPr>
              <a:solidFill>
                <a:schemeClr val="bg1">
                  <a:lumMod val="85000"/>
                </a:schemeClr>
              </a:solidFill>
              <a:ln w="19050">
                <a:solidFill>
                  <a:schemeClr val="lt1"/>
                </a:solidFill>
              </a:ln>
              <a:effectLst/>
            </c:spPr>
            <c:extLst>
              <c:ext xmlns:c16="http://schemas.microsoft.com/office/drawing/2014/chart" uri="{C3380CC4-5D6E-409C-BE32-E72D297353CC}">
                <c16:uniqueId val="{00000010-96AE-48FB-9083-450C873043FF}"/>
              </c:ext>
            </c:extLst>
          </c:dPt>
          <c:dPt>
            <c:idx val="3"/>
            <c:bubble3D val="0"/>
            <c:spPr>
              <a:solidFill>
                <a:schemeClr val="accent1">
                  <a:lumMod val="40000"/>
                  <a:lumOff val="60000"/>
                </a:schemeClr>
              </a:solidFill>
              <a:ln w="19050">
                <a:solidFill>
                  <a:schemeClr val="lt1"/>
                </a:solidFill>
              </a:ln>
              <a:effectLst/>
            </c:spPr>
            <c:extLst>
              <c:ext xmlns:c16="http://schemas.microsoft.com/office/drawing/2014/chart" uri="{C3380CC4-5D6E-409C-BE32-E72D297353CC}">
                <c16:uniqueId val="{00000012-96AE-48FB-9083-450C873043FF}"/>
              </c:ext>
            </c:extLst>
          </c:dPt>
          <c:dPt>
            <c:idx val="4"/>
            <c:bubble3D val="0"/>
            <c:spPr>
              <a:solidFill>
                <a:schemeClr val="bg1">
                  <a:lumMod val="85000"/>
                </a:schemeClr>
              </a:solidFill>
              <a:ln w="19050">
                <a:solidFill>
                  <a:schemeClr val="lt1"/>
                </a:solidFill>
              </a:ln>
              <a:effectLst/>
            </c:spPr>
            <c:extLst>
              <c:ext xmlns:c16="http://schemas.microsoft.com/office/drawing/2014/chart" uri="{C3380CC4-5D6E-409C-BE32-E72D297353CC}">
                <c16:uniqueId val="{00000014-96AE-48FB-9083-450C873043FF}"/>
              </c:ext>
            </c:extLst>
          </c:dPt>
          <c:dPt>
            <c:idx val="5"/>
            <c:bubble3D val="0"/>
            <c:spPr>
              <a:solidFill>
                <a:schemeClr val="accent1">
                  <a:lumMod val="40000"/>
                  <a:lumOff val="60000"/>
                </a:schemeClr>
              </a:solidFill>
              <a:ln w="19050">
                <a:solidFill>
                  <a:schemeClr val="lt1"/>
                </a:solidFill>
              </a:ln>
              <a:effectLst/>
            </c:spPr>
            <c:extLst>
              <c:ext xmlns:c16="http://schemas.microsoft.com/office/drawing/2014/chart" uri="{C3380CC4-5D6E-409C-BE32-E72D297353CC}">
                <c16:uniqueId val="{00000016-96AE-48FB-9083-450C873043FF}"/>
              </c:ext>
            </c:extLst>
          </c:dPt>
          <c:dPt>
            <c:idx val="6"/>
            <c:bubble3D val="0"/>
            <c:spPr>
              <a:solidFill>
                <a:schemeClr val="bg1">
                  <a:lumMod val="85000"/>
                </a:schemeClr>
              </a:solidFill>
              <a:ln w="19050">
                <a:solidFill>
                  <a:schemeClr val="lt1"/>
                </a:solidFill>
              </a:ln>
              <a:effectLst/>
            </c:spPr>
            <c:extLst>
              <c:ext xmlns:c16="http://schemas.microsoft.com/office/drawing/2014/chart" uri="{C3380CC4-5D6E-409C-BE32-E72D297353CC}">
                <c16:uniqueId val="{00000018-96AE-48FB-9083-450C873043FF}"/>
              </c:ext>
            </c:extLst>
          </c:dPt>
          <c:dPt>
            <c:idx val="7"/>
            <c:bubble3D val="0"/>
            <c:spPr>
              <a:solidFill>
                <a:schemeClr val="accent1">
                  <a:lumMod val="40000"/>
                  <a:lumOff val="60000"/>
                </a:schemeClr>
              </a:solidFill>
              <a:ln w="19050">
                <a:solidFill>
                  <a:schemeClr val="lt1"/>
                </a:solidFill>
              </a:ln>
              <a:effectLst/>
            </c:spPr>
            <c:extLst>
              <c:ext xmlns:c16="http://schemas.microsoft.com/office/drawing/2014/chart" uri="{C3380CC4-5D6E-409C-BE32-E72D297353CC}">
                <c16:uniqueId val="{0000001A-96AE-48FB-9083-450C873043FF}"/>
              </c:ext>
            </c:extLst>
          </c:dPt>
          <c:dPt>
            <c:idx val="8"/>
            <c:bubble3D val="0"/>
            <c:spPr>
              <a:solidFill>
                <a:schemeClr val="bg1">
                  <a:lumMod val="85000"/>
                </a:schemeClr>
              </a:solidFill>
              <a:ln w="19050">
                <a:solidFill>
                  <a:schemeClr val="lt1"/>
                </a:solidFill>
              </a:ln>
              <a:effectLst/>
            </c:spPr>
            <c:extLst>
              <c:ext xmlns:c16="http://schemas.microsoft.com/office/drawing/2014/chart" uri="{C3380CC4-5D6E-409C-BE32-E72D297353CC}">
                <c16:uniqueId val="{0000001C-96AE-48FB-9083-450C873043FF}"/>
              </c:ext>
            </c:extLst>
          </c:dPt>
          <c:dPt>
            <c:idx val="9"/>
            <c:bubble3D val="0"/>
            <c:spPr>
              <a:solidFill>
                <a:schemeClr val="accent1">
                  <a:lumMod val="40000"/>
                  <a:lumOff val="60000"/>
                </a:schemeClr>
              </a:solidFill>
              <a:ln w="19050">
                <a:solidFill>
                  <a:schemeClr val="lt1"/>
                </a:solidFill>
              </a:ln>
              <a:effectLst/>
            </c:spPr>
            <c:extLst>
              <c:ext xmlns:c16="http://schemas.microsoft.com/office/drawing/2014/chart" uri="{C3380CC4-5D6E-409C-BE32-E72D297353CC}">
                <c16:uniqueId val="{0000001E-96AE-48FB-9083-450C873043FF}"/>
              </c:ext>
            </c:extLst>
          </c:dPt>
          <c:dPt>
            <c:idx val="10"/>
            <c:bubble3D val="0"/>
            <c:spPr>
              <a:noFill/>
              <a:ln w="19050">
                <a:solidFill>
                  <a:schemeClr val="lt1"/>
                </a:solidFill>
              </a:ln>
              <a:effectLst/>
            </c:spPr>
            <c:extLst>
              <c:ext xmlns:c16="http://schemas.microsoft.com/office/drawing/2014/chart" uri="{C3380CC4-5D6E-409C-BE32-E72D297353CC}">
                <c16:uniqueId val="{00000020-96AE-48FB-9083-450C873043FF}"/>
              </c:ext>
            </c:extLst>
          </c:dPt>
          <c:dLbls>
            <c:dLbl>
              <c:idx val="0"/>
              <c:layout>
                <c:manualLayout>
                  <c:x val="-4.33604283171398E-2"/>
                  <c:y val="-8.033470686002521E-2"/>
                </c:manualLayout>
              </c:layout>
              <c:tx>
                <c:rich>
                  <a:bodyPr/>
                  <a:lstStyle/>
                  <a:p>
                    <a:fld id="{BF32A58C-9A56-4620-8A32-8236103EF0C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96AE-48FB-9083-450C873043FF}"/>
                </c:ext>
              </c:extLst>
            </c:dLbl>
            <c:dLbl>
              <c:idx val="1"/>
              <c:layout>
                <c:manualLayout>
                  <c:x val="-2.6325974335406326E-2"/>
                  <c:y val="-9.595534430503011E-2"/>
                </c:manualLayout>
              </c:layout>
              <c:tx>
                <c:rich>
                  <a:bodyPr/>
                  <a:lstStyle/>
                  <a:p>
                    <a:fld id="{B5363BED-6813-41D2-A7DE-5782C7FFFEF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96AE-48FB-9083-450C873043FF}"/>
                </c:ext>
              </c:extLst>
            </c:dLbl>
            <c:dLbl>
              <c:idx val="2"/>
              <c:layout>
                <c:manualLayout>
                  <c:x val="-1.5485867256121368E-3"/>
                  <c:y val="-0.10041838357503154"/>
                </c:manualLayout>
              </c:layout>
              <c:tx>
                <c:rich>
                  <a:bodyPr/>
                  <a:lstStyle/>
                  <a:p>
                    <a:fld id="{5B1802C0-1AF2-4F3B-93EC-D6B8D63DB80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96AE-48FB-9083-450C873043FF}"/>
                </c:ext>
              </c:extLst>
            </c:dLbl>
            <c:dLbl>
              <c:idx val="3"/>
              <c:layout>
                <c:manualLayout>
                  <c:x val="2.1680214158569858E-2"/>
                  <c:y val="-9.8186863940030802E-2"/>
                </c:manualLayout>
              </c:layout>
              <c:tx>
                <c:rich>
                  <a:bodyPr/>
                  <a:lstStyle/>
                  <a:p>
                    <a:fld id="{CACC5A7F-81D5-4D59-A951-AE55D299799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96AE-48FB-9083-450C873043FF}"/>
                </c:ext>
              </c:extLst>
            </c:dLbl>
            <c:dLbl>
              <c:idx val="4"/>
              <c:layout>
                <c:manualLayout>
                  <c:x val="3.8714668140303304E-2"/>
                  <c:y val="-8.2566226495025916E-2"/>
                </c:manualLayout>
              </c:layout>
              <c:tx>
                <c:rich>
                  <a:bodyPr/>
                  <a:lstStyle/>
                  <a:p>
                    <a:fld id="{A34F7111-6BF2-4AD3-9CFE-0F930AEF93D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96AE-48FB-9083-450C873043FF}"/>
                </c:ext>
              </c:extLst>
            </c:dLbl>
            <c:dLbl>
              <c:idx val="5"/>
              <c:layout>
                <c:manualLayout>
                  <c:x val="5.7297708847649065E-2"/>
                  <c:y val="-6.6945589050021001E-2"/>
                </c:manualLayout>
              </c:layout>
              <c:tx>
                <c:rich>
                  <a:bodyPr/>
                  <a:lstStyle/>
                  <a:p>
                    <a:fld id="{73F754DE-2EB4-4339-A53B-68D6E85FB70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96AE-48FB-9083-450C873043FF}"/>
                </c:ext>
              </c:extLst>
            </c:dLbl>
            <c:dLbl>
              <c:idx val="6"/>
              <c:layout>
                <c:manualLayout>
                  <c:x val="6.8137815926933909E-2"/>
                  <c:y val="-3.1241274890009822E-2"/>
                </c:manualLayout>
              </c:layout>
              <c:tx>
                <c:rich>
                  <a:bodyPr/>
                  <a:lstStyle/>
                  <a:p>
                    <a:fld id="{84FC54F8-9A0E-4544-B17E-B440D2DFF2A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96AE-48FB-9083-450C873043FF}"/>
                </c:ext>
              </c:extLst>
            </c:dLbl>
            <c:dLbl>
              <c:idx val="7"/>
              <c:layout>
                <c:manualLayout>
                  <c:x val="7.2783576103770314E-2"/>
                  <c:y val="-6.6945589050021008E-3"/>
                </c:manualLayout>
              </c:layout>
              <c:tx>
                <c:rich>
                  <a:bodyPr/>
                  <a:lstStyle/>
                  <a:p>
                    <a:fld id="{39135719-ED9D-4FBD-9478-CDFA2C8B056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96AE-48FB-9083-450C873043FF}"/>
                </c:ext>
              </c:extLst>
            </c:dLbl>
            <c:dLbl>
              <c:idx val="8"/>
              <c:layout>
                <c:manualLayout>
                  <c:x val="7.2783576103770314E-2"/>
                  <c:y val="3.3472794525010501E-2"/>
                </c:manualLayout>
              </c:layout>
              <c:tx>
                <c:rich>
                  <a:bodyPr/>
                  <a:lstStyle/>
                  <a:p>
                    <a:fld id="{53C36222-8030-4411-B4B0-43C926E7388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C-96AE-48FB-9083-450C873043FF}"/>
                </c:ext>
              </c:extLst>
            </c:dLbl>
            <c:dLbl>
              <c:idx val="9"/>
              <c:layout>
                <c:manualLayout>
                  <c:x val="6.194346902448547E-2"/>
                  <c:y val="5.1324951605016107E-2"/>
                </c:manualLayout>
              </c:layout>
              <c:tx>
                <c:rich>
                  <a:bodyPr/>
                  <a:lstStyle/>
                  <a:p>
                    <a:fld id="{FC8B1AEB-E01E-4FB6-9BE4-095A0AF8CFF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E-96AE-48FB-9083-450C873043FF}"/>
                </c:ext>
              </c:extLst>
            </c:dLbl>
            <c:dLbl>
              <c:idx val="1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0-96AE-48FB-9083-450C873043F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ext>
            </c:extLst>
          </c:dLbls>
          <c:val>
            <c:numRef>
              <c:f>Controls!$E$16:$E$26</c:f>
              <c:numCache>
                <c:formatCode>General</c:formatCode>
                <c:ptCount val="11"/>
                <c:pt idx="0">
                  <c:v>10</c:v>
                </c:pt>
                <c:pt idx="1">
                  <c:v>10</c:v>
                </c:pt>
                <c:pt idx="2">
                  <c:v>10</c:v>
                </c:pt>
                <c:pt idx="3">
                  <c:v>10</c:v>
                </c:pt>
                <c:pt idx="4">
                  <c:v>10</c:v>
                </c:pt>
                <c:pt idx="5">
                  <c:v>10</c:v>
                </c:pt>
                <c:pt idx="6">
                  <c:v>10</c:v>
                </c:pt>
                <c:pt idx="7">
                  <c:v>10</c:v>
                </c:pt>
                <c:pt idx="8">
                  <c:v>10</c:v>
                </c:pt>
                <c:pt idx="9">
                  <c:v>10</c:v>
                </c:pt>
                <c:pt idx="10">
                  <c:v>100</c:v>
                </c:pt>
              </c:numCache>
            </c:numRef>
          </c:val>
          <c:extLst>
            <c:ext xmlns:c15="http://schemas.microsoft.com/office/drawing/2012/chart" uri="{02D57815-91ED-43cb-92C2-25804820EDAC}">
              <c15:datalabelsRange>
                <c15:f>Controls!$D$16:$D$25</c15:f>
                <c15:dlblRangeCache>
                  <c:ptCount val="10"/>
                  <c:pt idx="0">
                    <c:v>10</c:v>
                  </c:pt>
                  <c:pt idx="1">
                    <c:v>20</c:v>
                  </c:pt>
                  <c:pt idx="2">
                    <c:v>30</c:v>
                  </c:pt>
                  <c:pt idx="3">
                    <c:v>40</c:v>
                  </c:pt>
                  <c:pt idx="4">
                    <c:v>50</c:v>
                  </c:pt>
                  <c:pt idx="5">
                    <c:v>60</c:v>
                  </c:pt>
                  <c:pt idx="6">
                    <c:v>70</c:v>
                  </c:pt>
                  <c:pt idx="7">
                    <c:v>80</c:v>
                  </c:pt>
                  <c:pt idx="8">
                    <c:v>90</c:v>
                  </c:pt>
                  <c:pt idx="9">
                    <c:v>100</c:v>
                  </c:pt>
                </c15:dlblRangeCache>
              </c15:datalabelsRange>
            </c:ext>
            <c:ext xmlns:c16="http://schemas.microsoft.com/office/drawing/2014/chart" uri="{C3380CC4-5D6E-409C-BE32-E72D297353CC}">
              <c16:uniqueId val="{00000021-96AE-48FB-9083-450C873043FF}"/>
            </c:ext>
          </c:extLst>
        </c:ser>
        <c:dLbls>
          <c:showLegendKey val="0"/>
          <c:showVal val="0"/>
          <c:showCatName val="0"/>
          <c:showSerName val="0"/>
          <c:showPercent val="0"/>
          <c:showBubbleSize val="0"/>
          <c:showLeaderLines val="1"/>
        </c:dLbls>
        <c:firstSliceAng val="270"/>
        <c:holeSize val="39"/>
      </c:doughnutChart>
      <c:pieChart>
        <c:varyColors val="0"/>
        <c:ser>
          <c:idx val="2"/>
          <c:order val="2"/>
          <c:tx>
            <c:v>Pointer</c:v>
          </c:tx>
          <c:spPr>
            <a:noFill/>
            <a:ln w="19050">
              <a:noFill/>
            </a:ln>
            <a:effectLst/>
          </c:spPr>
          <c:explosion val="6"/>
          <c:dPt>
            <c:idx val="1"/>
            <c:bubble3D val="0"/>
            <c:spPr>
              <a:solidFill>
                <a:schemeClr val="tx1"/>
              </a:solidFill>
              <a:ln w="19050">
                <a:noFill/>
              </a:ln>
              <a:effectLst/>
            </c:spPr>
            <c:extLst>
              <c:ext xmlns:c16="http://schemas.microsoft.com/office/drawing/2014/chart" uri="{C3380CC4-5D6E-409C-BE32-E72D297353CC}">
                <c16:uniqueId val="{00000023-96AE-48FB-9083-450C873043FF}"/>
              </c:ext>
            </c:extLst>
          </c:dPt>
          <c:val>
            <c:numRef>
              <c:f>Controls!$H$16:$H$18</c:f>
              <c:numCache>
                <c:formatCode>General</c:formatCode>
                <c:ptCount val="3"/>
                <c:pt idx="0">
                  <c:v>0</c:v>
                </c:pt>
                <c:pt idx="1">
                  <c:v>1</c:v>
                </c:pt>
                <c:pt idx="2">
                  <c:v>199</c:v>
                </c:pt>
              </c:numCache>
            </c:numRef>
          </c:val>
          <c:extLst>
            <c:ext xmlns:c16="http://schemas.microsoft.com/office/drawing/2014/chart" uri="{C3380CC4-5D6E-409C-BE32-E72D297353CC}">
              <c16:uniqueId val="{00000024-96AE-48FB-9083-450C873043FF}"/>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7C7507F-C41C-4ABD-9011-5DECA57575FC}">
  <sheetPr/>
  <sheetViews>
    <sheetView zoomScale="92" workbookViewId="0" zoomToFit="1"/>
  </sheetViews>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158750</xdr:colOff>
      <xdr:row>0</xdr:row>
      <xdr:rowOff>92075</xdr:rowOff>
    </xdr:from>
    <xdr:to>
      <xdr:col>0</xdr:col>
      <xdr:colOff>3694736</xdr:colOff>
      <xdr:row>0</xdr:row>
      <xdr:rowOff>939492</xdr:rowOff>
    </xdr:to>
    <xdr:pic>
      <xdr:nvPicPr>
        <xdr:cNvPr id="4" name="Picture 3">
          <a:extLst>
            <a:ext uri="{FF2B5EF4-FFF2-40B4-BE49-F238E27FC236}">
              <a16:creationId xmlns:a16="http://schemas.microsoft.com/office/drawing/2014/main" id="{7D68D937-1E97-229F-6BF9-4F153CD0BC04}"/>
            </a:ext>
          </a:extLst>
        </xdr:cNvPr>
        <xdr:cNvPicPr>
          <a:picLocks noChangeAspect="1"/>
        </xdr:cNvPicPr>
      </xdr:nvPicPr>
      <xdr:blipFill>
        <a:blip xmlns:r="http://schemas.openxmlformats.org/officeDocument/2006/relationships" r:embed="rId1"/>
        <a:stretch>
          <a:fillRect/>
        </a:stretch>
      </xdr:blipFill>
      <xdr:spPr>
        <a:xfrm>
          <a:off x="158750" y="92075"/>
          <a:ext cx="3535986" cy="8474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800100</xdr:colOff>
      <xdr:row>42</xdr:row>
      <xdr:rowOff>47625</xdr:rowOff>
    </xdr:from>
    <xdr:to>
      <xdr:col>3</xdr:col>
      <xdr:colOff>561975</xdr:colOff>
      <xdr:row>51</xdr:row>
      <xdr:rowOff>57537</xdr:rowOff>
    </xdr:to>
    <xdr:pic>
      <xdr:nvPicPr>
        <xdr:cNvPr id="5" name="Picture 4">
          <a:extLst>
            <a:ext uri="{FF2B5EF4-FFF2-40B4-BE49-F238E27FC236}">
              <a16:creationId xmlns:a16="http://schemas.microsoft.com/office/drawing/2014/main" id="{A23F56D1-99B0-3329-74BA-A8BEFB635A82}"/>
            </a:ext>
          </a:extLst>
        </xdr:cNvPr>
        <xdr:cNvPicPr>
          <a:picLocks noChangeAspect="1"/>
        </xdr:cNvPicPr>
      </xdr:nvPicPr>
      <xdr:blipFill>
        <a:blip xmlns:r="http://schemas.openxmlformats.org/officeDocument/2006/relationships" r:embed="rId1"/>
        <a:stretch>
          <a:fillRect/>
        </a:stretch>
      </xdr:blipFill>
      <xdr:spPr>
        <a:xfrm>
          <a:off x="800100" y="8524875"/>
          <a:ext cx="3562350" cy="18101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44973" cy="6284429"/>
    <xdr:graphicFrame macro="">
      <xdr:nvGraphicFramePr>
        <xdr:cNvPr id="2" name="Chart 1">
          <a:extLst>
            <a:ext uri="{FF2B5EF4-FFF2-40B4-BE49-F238E27FC236}">
              <a16:creationId xmlns:a16="http://schemas.microsoft.com/office/drawing/2014/main" id="{D8908C4C-8FA2-5736-3353-BAB96676C3C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0.34641</cdr:x>
      <cdr:y>0.62575</cdr:y>
    </cdr:from>
    <cdr:to>
      <cdr:x>0.5817</cdr:x>
      <cdr:y>0.68263</cdr:y>
    </cdr:to>
    <cdr:sp macro="" textlink="">
      <cdr:nvSpPr>
        <cdr:cNvPr id="2" name="TextBox 1">
          <a:extLst xmlns:a="http://schemas.openxmlformats.org/drawingml/2006/main">
            <a:ext uri="{FF2B5EF4-FFF2-40B4-BE49-F238E27FC236}">
              <a16:creationId xmlns:a16="http://schemas.microsoft.com/office/drawing/2014/main" id="{2035E9D0-392E-B715-1DA5-6A4C1A10D50A}"/>
            </a:ext>
          </a:extLst>
        </cdr:cNvPr>
        <cdr:cNvSpPr txBox="1"/>
      </cdr:nvSpPr>
      <cdr:spPr>
        <a:xfrm xmlns:a="http://schemas.openxmlformats.org/drawingml/2006/main">
          <a:off x="2998961" y="3942030"/>
          <a:ext cx="2037030" cy="3583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0.40305</cdr:x>
      <cdr:y>0.56437</cdr:y>
    </cdr:from>
    <cdr:to>
      <cdr:x>0.56754</cdr:x>
      <cdr:y>0.6497</cdr:y>
    </cdr:to>
    <cdr:sp macro="" textlink="Checklist!$G$100">
      <cdr:nvSpPr>
        <cdr:cNvPr id="4" name="TextBox 3">
          <a:extLst xmlns:a="http://schemas.openxmlformats.org/drawingml/2006/main">
            <a:ext uri="{FF2B5EF4-FFF2-40B4-BE49-F238E27FC236}">
              <a16:creationId xmlns:a16="http://schemas.microsoft.com/office/drawing/2014/main" id="{F490E3A0-CC44-5BD5-F047-1BBAE5414845}"/>
            </a:ext>
          </a:extLst>
        </cdr:cNvPr>
        <cdr:cNvSpPr txBox="1"/>
      </cdr:nvSpPr>
      <cdr:spPr>
        <a:xfrm xmlns:a="http://schemas.openxmlformats.org/drawingml/2006/main">
          <a:off x="3489356" y="3555371"/>
          <a:ext cx="1424035" cy="5375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4BF69B91-3846-4E58-95B7-33481A8D66A7}" type="TxLink">
            <a:rPr lang="en-US" sz="2800" b="1" i="0" u="none" strike="noStrike">
              <a:solidFill>
                <a:srgbClr val="000000"/>
              </a:solidFill>
              <a:latin typeface="Calibri"/>
              <a:ea typeface="Calibri"/>
              <a:cs typeface="Calibri"/>
            </a:rPr>
            <a:pPr algn="ctr"/>
            <a:t>0</a:t>
          </a:fld>
          <a:endParaRPr lang="en-US" sz="28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upplychainsecurity@tiaonline.org" TargetMode="External"/><Relationship Id="rId1" Type="http://schemas.openxmlformats.org/officeDocument/2006/relationships/hyperlink" Target="http://www.tiaonline.or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1A662-7491-4DA4-A1C5-5286E4BE1B77}">
  <dimension ref="A1:E17"/>
  <sheetViews>
    <sheetView tabSelected="1" workbookViewId="0">
      <selection activeCell="A2" sqref="A2"/>
    </sheetView>
  </sheetViews>
  <sheetFormatPr defaultColWidth="9.140625" defaultRowHeight="15.75" x14ac:dyDescent="0.25"/>
  <cols>
    <col min="1" max="1" width="125.42578125" style="6" customWidth="1"/>
    <col min="2" max="16384" width="9.140625" style="3"/>
  </cols>
  <sheetData>
    <row r="1" spans="1:5" ht="79.5" customHeight="1" x14ac:dyDescent="0.25"/>
    <row r="2" spans="1:5" ht="75" x14ac:dyDescent="0.25">
      <c r="A2" s="7" t="s">
        <v>129</v>
      </c>
    </row>
    <row r="3" spans="1:5" x14ac:dyDescent="0.25">
      <c r="E3"/>
    </row>
    <row r="4" spans="1:5" ht="409.5" x14ac:dyDescent="0.25">
      <c r="A4" s="71" t="s">
        <v>162</v>
      </c>
      <c r="E4"/>
    </row>
    <row r="5" spans="1:5" x14ac:dyDescent="0.25">
      <c r="A5" s="3"/>
      <c r="E5"/>
    </row>
    <row r="6" spans="1:5" ht="18.75" x14ac:dyDescent="0.25">
      <c r="A6" s="30" t="s">
        <v>71</v>
      </c>
      <c r="E6"/>
    </row>
    <row r="7" spans="1:5" x14ac:dyDescent="0.25">
      <c r="A7" s="6" t="s">
        <v>160</v>
      </c>
      <c r="E7"/>
    </row>
    <row r="8" spans="1:5" x14ac:dyDescent="0.25">
      <c r="A8" s="31" t="s">
        <v>72</v>
      </c>
      <c r="E8"/>
    </row>
    <row r="9" spans="1:5" x14ac:dyDescent="0.25">
      <c r="A9" s="70" t="s">
        <v>152</v>
      </c>
      <c r="E9"/>
    </row>
    <row r="10" spans="1:5" x14ac:dyDescent="0.25">
      <c r="A10" s="79"/>
      <c r="E10"/>
    </row>
    <row r="11" spans="1:5" x14ac:dyDescent="0.25">
      <c r="A11" s="80" t="s">
        <v>165</v>
      </c>
      <c r="E11"/>
    </row>
    <row r="12" spans="1:5" x14ac:dyDescent="0.25">
      <c r="A12" s="79"/>
      <c r="E12"/>
    </row>
    <row r="13" spans="1:5" x14ac:dyDescent="0.25">
      <c r="A13" s="78" t="s">
        <v>159</v>
      </c>
    </row>
    <row r="14" spans="1:5" x14ac:dyDescent="0.25">
      <c r="A14" s="6" t="s">
        <v>164</v>
      </c>
    </row>
    <row r="16" spans="1:5" x14ac:dyDescent="0.25">
      <c r="A16" s="78" t="s">
        <v>163</v>
      </c>
    </row>
    <row r="17" spans="1:1" x14ac:dyDescent="0.25">
      <c r="A17" s="6" t="s">
        <v>166</v>
      </c>
    </row>
  </sheetData>
  <hyperlinks>
    <hyperlink ref="A8" r:id="rId1" xr:uid="{6C45CEF6-0C35-4173-832D-47303D6A516A}"/>
    <hyperlink ref="A9" r:id="rId2" xr:uid="{CD9239B1-1AD6-4EE5-8EE0-9E75F6FFC67A}"/>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DC893-3474-4E55-B826-8704A3CAD939}">
  <dimension ref="A1:F56"/>
  <sheetViews>
    <sheetView workbookViewId="0">
      <selection activeCell="G8" sqref="G8"/>
    </sheetView>
  </sheetViews>
  <sheetFormatPr defaultColWidth="9.140625" defaultRowHeight="15.75" x14ac:dyDescent="0.25"/>
  <cols>
    <col min="1" max="1" width="16.5703125" style="10" customWidth="1"/>
    <col min="2" max="2" width="20.5703125" style="10" customWidth="1"/>
    <col min="3" max="4" width="19.85546875" style="10" customWidth="1"/>
    <col min="5" max="5" width="20.140625" style="10" customWidth="1"/>
    <col min="6" max="7" width="19.85546875" style="10" customWidth="1"/>
    <col min="8" max="9" width="9.140625" style="10"/>
    <col min="10" max="10" width="9.5703125" style="10" customWidth="1"/>
    <col min="11" max="16384" width="9.140625" style="10"/>
  </cols>
  <sheetData>
    <row r="1" spans="1:5" ht="18.75" x14ac:dyDescent="0.3">
      <c r="A1" s="72" t="s">
        <v>155</v>
      </c>
    </row>
    <row r="3" spans="1:5" x14ac:dyDescent="0.25">
      <c r="A3" s="73" t="s">
        <v>156</v>
      </c>
    </row>
    <row r="4" spans="1:5" x14ac:dyDescent="0.25">
      <c r="B4" s="10" t="s">
        <v>116</v>
      </c>
      <c r="C4" s="10" t="s">
        <v>55</v>
      </c>
    </row>
    <row r="5" spans="1:5" ht="32.450000000000003" customHeight="1" x14ac:dyDescent="0.25">
      <c r="B5" s="74" t="s">
        <v>153</v>
      </c>
      <c r="C5" s="81" t="s">
        <v>130</v>
      </c>
      <c r="D5" s="82"/>
      <c r="E5" s="82"/>
    </row>
    <row r="6" spans="1:5" ht="35.450000000000003" customHeight="1" x14ac:dyDescent="0.25">
      <c r="B6" s="3" t="s">
        <v>47</v>
      </c>
      <c r="C6" s="81" t="s">
        <v>117</v>
      </c>
      <c r="D6" s="82"/>
      <c r="E6" s="82"/>
    </row>
    <row r="7" spans="1:5" ht="31.5" customHeight="1" x14ac:dyDescent="0.25">
      <c r="B7" s="3" t="s">
        <v>91</v>
      </c>
      <c r="C7" s="81" t="s">
        <v>118</v>
      </c>
      <c r="D7" s="82"/>
      <c r="E7" s="82"/>
    </row>
    <row r="9" spans="1:5" ht="31.5" customHeight="1" x14ac:dyDescent="0.25">
      <c r="A9" s="81" t="s">
        <v>146</v>
      </c>
      <c r="B9" s="82"/>
      <c r="C9" s="82"/>
      <c r="D9" s="82"/>
      <c r="E9" s="82"/>
    </row>
    <row r="11" spans="1:5" ht="30.95" customHeight="1" x14ac:dyDescent="0.25">
      <c r="A11" s="81" t="s">
        <v>131</v>
      </c>
      <c r="B11" s="82"/>
      <c r="C11" s="82"/>
      <c r="D11" s="82"/>
      <c r="E11" s="82"/>
    </row>
    <row r="12" spans="1:5" x14ac:dyDescent="0.25">
      <c r="B12" s="11" t="s">
        <v>44</v>
      </c>
      <c r="C12" s="11" t="s">
        <v>45</v>
      </c>
    </row>
    <row r="13" spans="1:5" x14ac:dyDescent="0.25">
      <c r="B13" s="10" t="s">
        <v>32</v>
      </c>
      <c r="C13" s="10" t="s">
        <v>43</v>
      </c>
    </row>
    <row r="14" spans="1:5" x14ac:dyDescent="0.25">
      <c r="B14" s="10" t="s">
        <v>48</v>
      </c>
      <c r="C14" s="10" t="s">
        <v>49</v>
      </c>
    </row>
    <row r="15" spans="1:5" ht="29.45" customHeight="1" x14ac:dyDescent="0.25">
      <c r="B15" s="3" t="s">
        <v>34</v>
      </c>
      <c r="C15" s="84" t="s">
        <v>66</v>
      </c>
      <c r="D15" s="85"/>
      <c r="E15" s="85"/>
    </row>
    <row r="16" spans="1:5" ht="48.6" customHeight="1" x14ac:dyDescent="0.25">
      <c r="B16" s="3" t="s">
        <v>35</v>
      </c>
      <c r="C16" s="86" t="s">
        <v>119</v>
      </c>
      <c r="D16" s="87"/>
      <c r="E16" s="87"/>
    </row>
    <row r="18" spans="1:5" x14ac:dyDescent="0.25">
      <c r="A18" s="10" t="s">
        <v>132</v>
      </c>
    </row>
    <row r="19" spans="1:5" x14ac:dyDescent="0.25">
      <c r="B19" s="10" t="s">
        <v>53</v>
      </c>
    </row>
    <row r="20" spans="1:5" x14ac:dyDescent="0.25">
      <c r="B20" s="10" t="s">
        <v>58</v>
      </c>
    </row>
    <row r="21" spans="1:5" x14ac:dyDescent="0.25">
      <c r="B21" s="10" t="s">
        <v>161</v>
      </c>
    </row>
    <row r="22" spans="1:5" x14ac:dyDescent="0.25">
      <c r="B22" s="10" t="s">
        <v>147</v>
      </c>
    </row>
    <row r="23" spans="1:5" x14ac:dyDescent="0.25">
      <c r="B23" s="10" t="s">
        <v>56</v>
      </c>
    </row>
    <row r="24" spans="1:5" x14ac:dyDescent="0.25">
      <c r="B24" s="10" t="s">
        <v>120</v>
      </c>
    </row>
    <row r="25" spans="1:5" x14ac:dyDescent="0.25">
      <c r="B25" s="10" t="s">
        <v>57</v>
      </c>
    </row>
    <row r="26" spans="1:5" ht="32.450000000000003" customHeight="1" x14ac:dyDescent="0.25">
      <c r="B26" s="81" t="s">
        <v>148</v>
      </c>
      <c r="C26" s="82"/>
      <c r="D26" s="82"/>
      <c r="E26" s="82"/>
    </row>
    <row r="28" spans="1:5" x14ac:dyDescent="0.25">
      <c r="A28" s="10" t="s">
        <v>133</v>
      </c>
    </row>
    <row r="30" spans="1:5" ht="34.5" customHeight="1" x14ac:dyDescent="0.25">
      <c r="A30" s="81" t="s">
        <v>135</v>
      </c>
      <c r="B30" s="82"/>
      <c r="C30" s="82"/>
      <c r="D30" s="82"/>
      <c r="E30" s="82"/>
    </row>
    <row r="32" spans="1:5" x14ac:dyDescent="0.25">
      <c r="A32" s="10" t="s">
        <v>134</v>
      </c>
    </row>
    <row r="34" spans="1:4" x14ac:dyDescent="0.25">
      <c r="A34" s="10" t="s">
        <v>136</v>
      </c>
    </row>
    <row r="35" spans="1:4" s="12" customFormat="1" ht="20.100000000000001" customHeight="1" x14ac:dyDescent="0.25">
      <c r="C35" s="21" t="s">
        <v>137</v>
      </c>
      <c r="D35" s="21" t="s">
        <v>138</v>
      </c>
    </row>
    <row r="36" spans="1:4" s="12" customFormat="1" ht="20.100000000000001" customHeight="1" x14ac:dyDescent="0.25">
      <c r="B36" s="17" t="s">
        <v>54</v>
      </c>
      <c r="C36" s="22">
        <v>0</v>
      </c>
      <c r="D36" s="22">
        <v>49</v>
      </c>
    </row>
    <row r="37" spans="1:4" s="12" customFormat="1" ht="20.100000000000001" customHeight="1" x14ac:dyDescent="0.25">
      <c r="B37" s="18" t="s">
        <v>50</v>
      </c>
      <c r="C37" s="22">
        <v>50</v>
      </c>
      <c r="D37" s="22">
        <v>69</v>
      </c>
    </row>
    <row r="38" spans="1:4" s="12" customFormat="1" ht="20.100000000000001" customHeight="1" x14ac:dyDescent="0.25">
      <c r="B38" s="19" t="s">
        <v>51</v>
      </c>
      <c r="C38" s="22">
        <v>70</v>
      </c>
      <c r="D38" s="22">
        <v>85</v>
      </c>
    </row>
    <row r="39" spans="1:4" s="12" customFormat="1" ht="20.100000000000001" customHeight="1" x14ac:dyDescent="0.25">
      <c r="B39" s="20" t="s">
        <v>52</v>
      </c>
      <c r="C39" s="22">
        <v>85</v>
      </c>
      <c r="D39" s="22">
        <v>100</v>
      </c>
    </row>
    <row r="41" spans="1:4" x14ac:dyDescent="0.25">
      <c r="A41" s="10" t="s">
        <v>139</v>
      </c>
    </row>
    <row r="54" spans="1:6" ht="33.6" customHeight="1" x14ac:dyDescent="0.25">
      <c r="A54" s="88" t="s">
        <v>157</v>
      </c>
      <c r="B54" s="82"/>
      <c r="C54" s="82"/>
      <c r="D54" s="82"/>
      <c r="E54" s="82"/>
    </row>
    <row r="56" spans="1:6" s="75" customFormat="1" ht="59.45" customHeight="1" x14ac:dyDescent="0.3">
      <c r="A56" s="83" t="s">
        <v>154</v>
      </c>
      <c r="B56" s="82"/>
      <c r="C56" s="82"/>
      <c r="D56" s="82"/>
      <c r="E56" s="82"/>
      <c r="F56"/>
    </row>
  </sheetData>
  <mergeCells count="11">
    <mergeCell ref="A56:E56"/>
    <mergeCell ref="C15:E15"/>
    <mergeCell ref="C16:E16"/>
    <mergeCell ref="B26:E26"/>
    <mergeCell ref="A30:E30"/>
    <mergeCell ref="A54:E54"/>
    <mergeCell ref="C5:E5"/>
    <mergeCell ref="C6:E6"/>
    <mergeCell ref="C7:E7"/>
    <mergeCell ref="A9:E9"/>
    <mergeCell ref="A11:E11"/>
  </mergeCells>
  <pageMargins left="0.25" right="0.25"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100"/>
  <sheetViews>
    <sheetView workbookViewId="0">
      <selection activeCell="M3" sqref="M3"/>
    </sheetView>
  </sheetViews>
  <sheetFormatPr defaultColWidth="9.140625" defaultRowHeight="15" x14ac:dyDescent="0.25"/>
  <cols>
    <col min="1" max="1" width="3" style="33" bestFit="1" customWidth="1"/>
    <col min="2" max="2" width="100.5703125" style="4" customWidth="1"/>
    <col min="3" max="3" width="4.5703125" style="5" customWidth="1"/>
    <col min="4" max="6" width="4.5703125" style="32" customWidth="1"/>
    <col min="7" max="7" width="9.7109375" style="36" customWidth="1"/>
    <col min="8" max="8" width="75.5703125" style="32" customWidth="1"/>
    <col min="9" max="16384" width="9.140625" style="2"/>
  </cols>
  <sheetData>
    <row r="1" spans="1:8" x14ac:dyDescent="0.25">
      <c r="A1" s="96" t="s">
        <v>1</v>
      </c>
      <c r="B1" s="97" t="s">
        <v>158</v>
      </c>
      <c r="C1" s="92" t="s">
        <v>78</v>
      </c>
      <c r="D1" s="92"/>
      <c r="E1" s="92"/>
      <c r="F1" s="92"/>
      <c r="G1" s="98" t="s">
        <v>149</v>
      </c>
      <c r="H1" s="93" t="s">
        <v>150</v>
      </c>
    </row>
    <row r="2" spans="1:8" s="3" customFormat="1" ht="110.1" customHeight="1" x14ac:dyDescent="0.25">
      <c r="A2" s="96"/>
      <c r="B2" s="97"/>
      <c r="C2" s="57" t="s">
        <v>74</v>
      </c>
      <c r="D2" s="57" t="s">
        <v>75</v>
      </c>
      <c r="E2" s="57" t="s">
        <v>76</v>
      </c>
      <c r="F2" s="57" t="s">
        <v>79</v>
      </c>
      <c r="G2" s="99"/>
      <c r="H2" s="94"/>
    </row>
    <row r="3" spans="1:8" s="3" customFormat="1" ht="24.95" customHeight="1" x14ac:dyDescent="0.25">
      <c r="A3" s="95" t="s">
        <v>123</v>
      </c>
      <c r="B3" s="95"/>
      <c r="C3" s="95"/>
      <c r="D3" s="95"/>
      <c r="E3" s="95"/>
      <c r="F3" s="95"/>
      <c r="G3" s="95"/>
      <c r="H3" s="95"/>
    </row>
    <row r="4" spans="1:8" s="3" customFormat="1" ht="18" x14ac:dyDescent="0.25">
      <c r="A4" s="58">
        <v>1</v>
      </c>
      <c r="B4" s="59" t="s">
        <v>141</v>
      </c>
      <c r="C4" s="60"/>
      <c r="D4" s="61" t="s">
        <v>77</v>
      </c>
      <c r="E4" s="60"/>
      <c r="F4" s="61" t="s">
        <v>77</v>
      </c>
      <c r="G4" s="41"/>
      <c r="H4" s="42"/>
    </row>
    <row r="5" spans="1:8" s="3" customFormat="1" ht="30" x14ac:dyDescent="0.25">
      <c r="A5" s="58">
        <v>2</v>
      </c>
      <c r="B5" s="59" t="s">
        <v>30</v>
      </c>
      <c r="C5" s="60"/>
      <c r="D5" s="61" t="s">
        <v>77</v>
      </c>
      <c r="E5" s="60"/>
      <c r="F5" s="61" t="s">
        <v>77</v>
      </c>
      <c r="G5" s="41"/>
      <c r="H5" s="42"/>
    </row>
    <row r="6" spans="1:8" s="3" customFormat="1" ht="18" x14ac:dyDescent="0.25">
      <c r="A6" s="58">
        <v>3</v>
      </c>
      <c r="B6" s="59" t="s">
        <v>16</v>
      </c>
      <c r="C6" s="60"/>
      <c r="D6" s="61" t="s">
        <v>77</v>
      </c>
      <c r="E6" s="60"/>
      <c r="F6" s="61" t="s">
        <v>77</v>
      </c>
      <c r="G6" s="41"/>
      <c r="H6" s="42"/>
    </row>
    <row r="7" spans="1:8" s="3" customFormat="1" ht="18" x14ac:dyDescent="0.25">
      <c r="A7" s="58">
        <v>4</v>
      </c>
      <c r="B7" s="59" t="s">
        <v>26</v>
      </c>
      <c r="C7" s="60"/>
      <c r="D7" s="61" t="s">
        <v>77</v>
      </c>
      <c r="E7" s="60"/>
      <c r="F7" s="61" t="s">
        <v>77</v>
      </c>
      <c r="G7" s="41"/>
      <c r="H7" s="42"/>
    </row>
    <row r="8" spans="1:8" s="3" customFormat="1" ht="18" x14ac:dyDescent="0.25">
      <c r="A8" s="58">
        <v>5</v>
      </c>
      <c r="B8" s="59" t="s">
        <v>142</v>
      </c>
      <c r="C8" s="60"/>
      <c r="D8" s="61" t="s">
        <v>77</v>
      </c>
      <c r="E8" s="60"/>
      <c r="F8" s="61" t="s">
        <v>77</v>
      </c>
      <c r="G8" s="41"/>
      <c r="H8" s="42"/>
    </row>
    <row r="9" spans="1:8" s="3" customFormat="1" ht="18" x14ac:dyDescent="0.25">
      <c r="A9" s="58">
        <v>6</v>
      </c>
      <c r="B9" s="59" t="s">
        <v>92</v>
      </c>
      <c r="C9" s="60"/>
      <c r="D9" s="61" t="s">
        <v>77</v>
      </c>
      <c r="E9" s="60"/>
      <c r="F9" s="61" t="s">
        <v>77</v>
      </c>
      <c r="G9" s="41"/>
      <c r="H9" s="42"/>
    </row>
    <row r="10" spans="1:8" s="3" customFormat="1" ht="18" x14ac:dyDescent="0.25">
      <c r="A10" s="58">
        <v>7</v>
      </c>
      <c r="B10" s="59" t="s">
        <v>127</v>
      </c>
      <c r="C10" s="60"/>
      <c r="D10" s="61" t="s">
        <v>77</v>
      </c>
      <c r="E10" s="60"/>
      <c r="F10" s="61" t="s">
        <v>77</v>
      </c>
      <c r="G10" s="41"/>
      <c r="H10" s="42"/>
    </row>
    <row r="11" spans="1:8" s="3" customFormat="1" ht="18" x14ac:dyDescent="0.25">
      <c r="A11" s="58">
        <v>8</v>
      </c>
      <c r="B11" s="59" t="s">
        <v>23</v>
      </c>
      <c r="C11" s="60"/>
      <c r="D11" s="61" t="s">
        <v>77</v>
      </c>
      <c r="E11" s="60"/>
      <c r="F11" s="61" t="s">
        <v>77</v>
      </c>
      <c r="G11" s="41"/>
      <c r="H11" s="42"/>
    </row>
    <row r="12" spans="1:8" s="3" customFormat="1" ht="30" x14ac:dyDescent="0.25">
      <c r="A12" s="58">
        <v>9</v>
      </c>
      <c r="B12" s="62" t="s">
        <v>89</v>
      </c>
      <c r="C12" s="63"/>
      <c r="D12" s="61" t="s">
        <v>77</v>
      </c>
      <c r="E12" s="61" t="s">
        <v>77</v>
      </c>
      <c r="F12" s="64"/>
      <c r="G12" s="41"/>
      <c r="H12" s="41"/>
    </row>
    <row r="13" spans="1:8" s="3" customFormat="1" ht="30" x14ac:dyDescent="0.25">
      <c r="A13" s="58">
        <v>10</v>
      </c>
      <c r="B13" s="59" t="s">
        <v>105</v>
      </c>
      <c r="C13" s="60"/>
      <c r="D13" s="61"/>
      <c r="E13" s="61" t="s">
        <v>77</v>
      </c>
      <c r="F13" s="60"/>
      <c r="G13" s="41"/>
      <c r="H13" s="42"/>
    </row>
    <row r="14" spans="1:8" s="12" customFormat="1" ht="15.75" x14ac:dyDescent="0.25">
      <c r="A14" s="39">
        <f>COUNTA(A4:A13)</f>
        <v>10</v>
      </c>
      <c r="B14" s="89" t="s">
        <v>103</v>
      </c>
      <c r="C14" s="90"/>
      <c r="D14" s="90"/>
      <c r="E14" s="90"/>
      <c r="F14" s="90"/>
      <c r="G14" s="90"/>
      <c r="H14" s="91"/>
    </row>
    <row r="15" spans="1:8" s="3" customFormat="1" ht="24.95" customHeight="1" x14ac:dyDescent="0.25">
      <c r="A15" s="100" t="s">
        <v>81</v>
      </c>
      <c r="B15" s="101"/>
      <c r="C15" s="101"/>
      <c r="D15" s="101"/>
      <c r="E15" s="101"/>
      <c r="F15" s="101"/>
      <c r="G15" s="101"/>
      <c r="H15" s="102"/>
    </row>
    <row r="16" spans="1:8" s="12" customFormat="1" ht="18" x14ac:dyDescent="0.25">
      <c r="A16" s="58">
        <v>1</v>
      </c>
      <c r="B16" s="59" t="s">
        <v>22</v>
      </c>
      <c r="C16" s="60"/>
      <c r="D16" s="61" t="s">
        <v>77</v>
      </c>
      <c r="E16" s="60"/>
      <c r="F16" s="45" t="s">
        <v>77</v>
      </c>
      <c r="G16" s="41"/>
      <c r="H16" s="42"/>
    </row>
    <row r="17" spans="1:8" s="12" customFormat="1" ht="30" x14ac:dyDescent="0.25">
      <c r="A17" s="58">
        <v>2</v>
      </c>
      <c r="B17" s="59" t="s">
        <v>125</v>
      </c>
      <c r="C17" s="60"/>
      <c r="D17" s="61" t="s">
        <v>77</v>
      </c>
      <c r="E17" s="61" t="s">
        <v>77</v>
      </c>
      <c r="F17" s="45" t="s">
        <v>77</v>
      </c>
      <c r="G17" s="41"/>
      <c r="H17" s="42"/>
    </row>
    <row r="18" spans="1:8" s="12" customFormat="1" ht="18" x14ac:dyDescent="0.25">
      <c r="A18" s="58">
        <v>3</v>
      </c>
      <c r="B18" s="59" t="s">
        <v>24</v>
      </c>
      <c r="C18" s="60"/>
      <c r="D18" s="61" t="s">
        <v>77</v>
      </c>
      <c r="E18" s="61" t="s">
        <v>77</v>
      </c>
      <c r="F18" s="45" t="s">
        <v>77</v>
      </c>
      <c r="G18" s="41"/>
      <c r="H18" s="42"/>
    </row>
    <row r="19" spans="1:8" s="12" customFormat="1" ht="30" x14ac:dyDescent="0.25">
      <c r="A19" s="58">
        <v>4</v>
      </c>
      <c r="B19" s="59" t="s">
        <v>93</v>
      </c>
      <c r="C19" s="61" t="s">
        <v>77</v>
      </c>
      <c r="D19" s="61"/>
      <c r="E19" s="61" t="s">
        <v>77</v>
      </c>
      <c r="F19" s="45" t="s">
        <v>77</v>
      </c>
      <c r="G19" s="41"/>
      <c r="H19" s="42"/>
    </row>
    <row r="20" spans="1:8" s="12" customFormat="1" ht="15.75" x14ac:dyDescent="0.25">
      <c r="A20" s="40">
        <f>COUNTA(A16:A19)</f>
        <v>4</v>
      </c>
      <c r="B20" s="103" t="s">
        <v>103</v>
      </c>
      <c r="C20" s="104"/>
      <c r="D20" s="104"/>
      <c r="E20" s="104"/>
      <c r="F20" s="104"/>
      <c r="G20" s="104"/>
      <c r="H20" s="105"/>
    </row>
    <row r="21" spans="1:8" s="3" customFormat="1" ht="24.95" customHeight="1" x14ac:dyDescent="0.25">
      <c r="A21" s="95" t="s">
        <v>82</v>
      </c>
      <c r="B21" s="95"/>
      <c r="C21" s="95"/>
      <c r="D21" s="95"/>
      <c r="E21" s="95"/>
      <c r="F21" s="95"/>
      <c r="G21" s="95"/>
      <c r="H21" s="95"/>
    </row>
    <row r="22" spans="1:8" s="3" customFormat="1" ht="30" x14ac:dyDescent="0.25">
      <c r="A22" s="58">
        <v>1</v>
      </c>
      <c r="B22" s="59" t="s">
        <v>102</v>
      </c>
      <c r="C22" s="61" t="s">
        <v>77</v>
      </c>
      <c r="D22" s="61" t="s">
        <v>77</v>
      </c>
      <c r="E22" s="61" t="s">
        <v>77</v>
      </c>
      <c r="F22" s="61" t="s">
        <v>77</v>
      </c>
      <c r="G22" s="41"/>
      <c r="H22" s="42"/>
    </row>
    <row r="23" spans="1:8" s="3" customFormat="1" ht="18" x14ac:dyDescent="0.25">
      <c r="A23" s="58">
        <v>2</v>
      </c>
      <c r="B23" s="59" t="s">
        <v>11</v>
      </c>
      <c r="C23" s="60"/>
      <c r="D23" s="61" t="s">
        <v>77</v>
      </c>
      <c r="E23" s="60"/>
      <c r="F23" s="61" t="s">
        <v>77</v>
      </c>
      <c r="G23" s="41"/>
      <c r="H23" s="42"/>
    </row>
    <row r="24" spans="1:8" s="3" customFormat="1" ht="18" x14ac:dyDescent="0.25">
      <c r="A24" s="58">
        <v>3</v>
      </c>
      <c r="B24" s="59" t="s">
        <v>29</v>
      </c>
      <c r="C24" s="60"/>
      <c r="D24" s="61" t="s">
        <v>77</v>
      </c>
      <c r="E24" s="60"/>
      <c r="F24" s="61" t="s">
        <v>77</v>
      </c>
      <c r="G24" s="41"/>
      <c r="H24" s="42"/>
    </row>
    <row r="25" spans="1:8" s="3" customFormat="1" ht="30" x14ac:dyDescent="0.25">
      <c r="A25" s="58">
        <v>4</v>
      </c>
      <c r="B25" s="59" t="s">
        <v>107</v>
      </c>
      <c r="C25" s="60"/>
      <c r="D25" s="61"/>
      <c r="E25" s="61" t="s">
        <v>77</v>
      </c>
      <c r="F25" s="61" t="s">
        <v>77</v>
      </c>
      <c r="G25" s="41"/>
      <c r="H25" s="42"/>
    </row>
    <row r="26" spans="1:8" s="12" customFormat="1" ht="15.75" x14ac:dyDescent="0.25">
      <c r="A26" s="39">
        <f>COUNTA(A22:A25)</f>
        <v>4</v>
      </c>
      <c r="B26" s="89" t="s">
        <v>103</v>
      </c>
      <c r="C26" s="90"/>
      <c r="D26" s="90"/>
      <c r="E26" s="90"/>
      <c r="F26" s="90"/>
      <c r="G26" s="90"/>
      <c r="H26" s="91"/>
    </row>
    <row r="27" spans="1:8" s="3" customFormat="1" ht="24.95" customHeight="1" x14ac:dyDescent="0.25">
      <c r="A27" s="95" t="s">
        <v>124</v>
      </c>
      <c r="B27" s="95"/>
      <c r="C27" s="95"/>
      <c r="D27" s="95"/>
      <c r="E27" s="95"/>
      <c r="F27" s="95"/>
      <c r="G27" s="95"/>
      <c r="H27" s="95"/>
    </row>
    <row r="28" spans="1:8" s="3" customFormat="1" ht="18" x14ac:dyDescent="0.25">
      <c r="A28" s="58">
        <v>1</v>
      </c>
      <c r="B28" s="59" t="s">
        <v>8</v>
      </c>
      <c r="C28" s="60"/>
      <c r="D28" s="61" t="s">
        <v>77</v>
      </c>
      <c r="E28" s="60"/>
      <c r="F28" s="61" t="s">
        <v>77</v>
      </c>
      <c r="G28" s="41"/>
      <c r="H28" s="42"/>
    </row>
    <row r="29" spans="1:8" s="3" customFormat="1" ht="30" x14ac:dyDescent="0.25">
      <c r="A29" s="58">
        <v>2</v>
      </c>
      <c r="B29" s="59" t="s">
        <v>10</v>
      </c>
      <c r="C29" s="60"/>
      <c r="D29" s="61" t="s">
        <v>77</v>
      </c>
      <c r="E29" s="60"/>
      <c r="F29" s="61" t="s">
        <v>77</v>
      </c>
      <c r="G29" s="41"/>
      <c r="H29" s="42"/>
    </row>
    <row r="30" spans="1:8" s="3" customFormat="1" ht="18" customHeight="1" x14ac:dyDescent="0.25">
      <c r="A30" s="58">
        <v>3</v>
      </c>
      <c r="B30" s="59" t="s">
        <v>7</v>
      </c>
      <c r="C30" s="60"/>
      <c r="D30" s="61" t="s">
        <v>77</v>
      </c>
      <c r="E30" s="60"/>
      <c r="F30" s="61" t="s">
        <v>77</v>
      </c>
      <c r="G30" s="41"/>
      <c r="H30" s="42"/>
    </row>
    <row r="31" spans="1:8" s="3" customFormat="1" ht="30" x14ac:dyDescent="0.25">
      <c r="A31" s="58">
        <v>4</v>
      </c>
      <c r="B31" s="59" t="s">
        <v>19</v>
      </c>
      <c r="C31" s="60"/>
      <c r="D31" s="61" t="s">
        <v>77</v>
      </c>
      <c r="E31" s="60"/>
      <c r="F31" s="61" t="s">
        <v>77</v>
      </c>
      <c r="G31" s="41"/>
      <c r="H31" s="42"/>
    </row>
    <row r="32" spans="1:8" s="3" customFormat="1" ht="30" x14ac:dyDescent="0.25">
      <c r="A32" s="58">
        <v>5</v>
      </c>
      <c r="B32" s="59" t="s">
        <v>113</v>
      </c>
      <c r="C32" s="60"/>
      <c r="D32" s="61" t="s">
        <v>77</v>
      </c>
      <c r="E32" s="60"/>
      <c r="F32" s="61" t="s">
        <v>77</v>
      </c>
      <c r="G32" s="41"/>
      <c r="H32" s="42"/>
    </row>
    <row r="33" spans="1:8" s="12" customFormat="1" ht="15.75" x14ac:dyDescent="0.25">
      <c r="A33" s="39">
        <f>COUNTA(A28:A32)</f>
        <v>5</v>
      </c>
      <c r="B33" s="89" t="s">
        <v>103</v>
      </c>
      <c r="C33" s="90"/>
      <c r="D33" s="90"/>
      <c r="E33" s="90"/>
      <c r="F33" s="90"/>
      <c r="G33" s="90"/>
      <c r="H33" s="91"/>
    </row>
    <row r="34" spans="1:8" s="3" customFormat="1" ht="24.95" customHeight="1" x14ac:dyDescent="0.25">
      <c r="A34" s="95" t="s">
        <v>121</v>
      </c>
      <c r="B34" s="95"/>
      <c r="C34" s="95"/>
      <c r="D34" s="95"/>
      <c r="E34" s="95"/>
      <c r="F34" s="95"/>
      <c r="G34" s="95"/>
      <c r="H34" s="95"/>
    </row>
    <row r="35" spans="1:8" s="34" customFormat="1" ht="30" x14ac:dyDescent="0.25">
      <c r="A35" s="58">
        <v>1</v>
      </c>
      <c r="B35" s="65" t="s">
        <v>2</v>
      </c>
      <c r="C35" s="64"/>
      <c r="D35" s="63" t="s">
        <v>77</v>
      </c>
      <c r="E35" s="64"/>
      <c r="F35" s="61" t="s">
        <v>77</v>
      </c>
      <c r="G35" s="41"/>
      <c r="H35" s="43"/>
    </row>
    <row r="36" spans="1:8" s="34" customFormat="1" ht="18" x14ac:dyDescent="0.25">
      <c r="A36" s="58">
        <v>2</v>
      </c>
      <c r="B36" s="59" t="s">
        <v>3</v>
      </c>
      <c r="C36" s="60"/>
      <c r="D36" s="61" t="s">
        <v>77</v>
      </c>
      <c r="E36" s="60"/>
      <c r="F36" s="61" t="s">
        <v>77</v>
      </c>
      <c r="G36" s="41"/>
      <c r="H36" s="42"/>
    </row>
    <row r="37" spans="1:8" s="34" customFormat="1" ht="18" x14ac:dyDescent="0.25">
      <c r="A37" s="58">
        <v>3</v>
      </c>
      <c r="B37" s="65" t="s">
        <v>4</v>
      </c>
      <c r="C37" s="60"/>
      <c r="D37" s="61" t="s">
        <v>77</v>
      </c>
      <c r="E37" s="60"/>
      <c r="F37" s="60"/>
      <c r="G37" s="41"/>
      <c r="H37" s="42"/>
    </row>
    <row r="38" spans="1:8" s="34" customFormat="1" ht="18" x14ac:dyDescent="0.25">
      <c r="A38" s="58">
        <v>4</v>
      </c>
      <c r="B38" s="59" t="s">
        <v>12</v>
      </c>
      <c r="C38" s="60"/>
      <c r="D38" s="61" t="s">
        <v>77</v>
      </c>
      <c r="E38" s="60"/>
      <c r="F38" s="61" t="s">
        <v>77</v>
      </c>
      <c r="G38" s="41"/>
      <c r="H38" s="42"/>
    </row>
    <row r="39" spans="1:8" s="3" customFormat="1" ht="30" x14ac:dyDescent="0.25">
      <c r="A39" s="58">
        <v>5</v>
      </c>
      <c r="B39" s="59" t="s">
        <v>128</v>
      </c>
      <c r="C39" s="61" t="s">
        <v>77</v>
      </c>
      <c r="D39" s="61" t="s">
        <v>77</v>
      </c>
      <c r="E39" s="60"/>
      <c r="F39" s="61" t="s">
        <v>77</v>
      </c>
      <c r="G39" s="41"/>
      <c r="H39" s="42"/>
    </row>
    <row r="40" spans="1:8" s="34" customFormat="1" ht="18" x14ac:dyDescent="0.25">
      <c r="A40" s="58">
        <v>6</v>
      </c>
      <c r="B40" s="59" t="s">
        <v>80</v>
      </c>
      <c r="C40" s="60"/>
      <c r="D40" s="61" t="s">
        <v>77</v>
      </c>
      <c r="E40" s="60"/>
      <c r="F40" s="61" t="s">
        <v>77</v>
      </c>
      <c r="G40" s="41"/>
      <c r="H40" s="42"/>
    </row>
    <row r="41" spans="1:8" s="34" customFormat="1" ht="18" x14ac:dyDescent="0.25">
      <c r="A41" s="58">
        <v>7</v>
      </c>
      <c r="B41" s="59" t="s">
        <v>25</v>
      </c>
      <c r="C41" s="60"/>
      <c r="D41" s="61" t="s">
        <v>77</v>
      </c>
      <c r="E41" s="60"/>
      <c r="F41" s="60"/>
      <c r="G41" s="41"/>
      <c r="H41" s="42"/>
    </row>
    <row r="42" spans="1:8" s="34" customFormat="1" ht="18" x14ac:dyDescent="0.25">
      <c r="A42" s="58">
        <v>8</v>
      </c>
      <c r="B42" s="59" t="s">
        <v>17</v>
      </c>
      <c r="C42" s="61" t="s">
        <v>77</v>
      </c>
      <c r="D42" s="61" t="s">
        <v>77</v>
      </c>
      <c r="E42" s="60"/>
      <c r="F42" s="60"/>
      <c r="G42" s="41"/>
      <c r="H42" s="42"/>
    </row>
    <row r="43" spans="1:8" s="34" customFormat="1" ht="18" x14ac:dyDescent="0.25">
      <c r="A43" s="58">
        <v>9</v>
      </c>
      <c r="B43" s="59" t="s">
        <v>20</v>
      </c>
      <c r="C43" s="60"/>
      <c r="D43" s="61" t="s">
        <v>77</v>
      </c>
      <c r="E43" s="60"/>
      <c r="F43" s="61" t="s">
        <v>77</v>
      </c>
      <c r="G43" s="41"/>
      <c r="H43" s="42"/>
    </row>
    <row r="44" spans="1:8" s="34" customFormat="1" ht="18" x14ac:dyDescent="0.25">
      <c r="A44" s="58">
        <v>10</v>
      </c>
      <c r="B44" s="59" t="s">
        <v>18</v>
      </c>
      <c r="C44" s="60"/>
      <c r="D44" s="61" t="s">
        <v>77</v>
      </c>
      <c r="E44" s="60"/>
      <c r="F44" s="61" t="s">
        <v>77</v>
      </c>
      <c r="G44" s="41"/>
      <c r="H44" s="42"/>
    </row>
    <row r="45" spans="1:8" s="34" customFormat="1" ht="18" x14ac:dyDescent="0.25">
      <c r="A45" s="58">
        <v>11</v>
      </c>
      <c r="B45" s="59" t="s">
        <v>27</v>
      </c>
      <c r="C45" s="60"/>
      <c r="D45" s="61" t="s">
        <v>77</v>
      </c>
      <c r="E45" s="60"/>
      <c r="F45" s="61" t="s">
        <v>77</v>
      </c>
      <c r="G45" s="41"/>
      <c r="H45" s="42"/>
    </row>
    <row r="46" spans="1:8" s="34" customFormat="1" ht="30" x14ac:dyDescent="0.25">
      <c r="A46" s="58">
        <v>12</v>
      </c>
      <c r="B46" s="59" t="s">
        <v>101</v>
      </c>
      <c r="C46" s="60"/>
      <c r="D46" s="61" t="s">
        <v>77</v>
      </c>
      <c r="E46" s="61" t="s">
        <v>77</v>
      </c>
      <c r="F46" s="61" t="s">
        <v>77</v>
      </c>
      <c r="G46" s="41"/>
      <c r="H46" s="42"/>
    </row>
    <row r="47" spans="1:8" s="34" customFormat="1" ht="18" x14ac:dyDescent="0.25">
      <c r="A47" s="58">
        <v>13</v>
      </c>
      <c r="B47" s="59" t="s">
        <v>83</v>
      </c>
      <c r="C47" s="61" t="s">
        <v>77</v>
      </c>
      <c r="D47" s="61"/>
      <c r="E47" s="60"/>
      <c r="F47" s="61" t="s">
        <v>77</v>
      </c>
      <c r="G47" s="41"/>
      <c r="H47" s="42"/>
    </row>
    <row r="48" spans="1:8" s="12" customFormat="1" ht="15.75" x14ac:dyDescent="0.25">
      <c r="A48" s="39">
        <f>COUNTA(A35:A47)</f>
        <v>13</v>
      </c>
      <c r="B48" s="89" t="s">
        <v>103</v>
      </c>
      <c r="C48" s="90"/>
      <c r="D48" s="90"/>
      <c r="E48" s="90"/>
      <c r="F48" s="90"/>
      <c r="G48" s="90"/>
      <c r="H48" s="91"/>
    </row>
    <row r="49" spans="1:8" s="3" customFormat="1" ht="24.95" customHeight="1" x14ac:dyDescent="0.25">
      <c r="A49" s="95" t="s">
        <v>98</v>
      </c>
      <c r="B49" s="95"/>
      <c r="C49" s="95"/>
      <c r="D49" s="95"/>
      <c r="E49" s="95"/>
      <c r="F49" s="95"/>
      <c r="G49" s="95"/>
      <c r="H49" s="95"/>
    </row>
    <row r="50" spans="1:8" s="3" customFormat="1" ht="30" x14ac:dyDescent="0.25">
      <c r="A50" s="58">
        <v>1</v>
      </c>
      <c r="B50" s="62" t="s">
        <v>111</v>
      </c>
      <c r="C50" s="56"/>
      <c r="D50" s="64"/>
      <c r="E50" s="63"/>
      <c r="F50" s="63" t="s">
        <v>77</v>
      </c>
      <c r="G50" s="41"/>
      <c r="H50" s="42"/>
    </row>
    <row r="51" spans="1:8" s="3" customFormat="1" ht="18" x14ac:dyDescent="0.25">
      <c r="A51" s="58">
        <v>2</v>
      </c>
      <c r="B51" s="59" t="s">
        <v>84</v>
      </c>
      <c r="C51" s="61" t="s">
        <v>77</v>
      </c>
      <c r="D51" s="61" t="s">
        <v>77</v>
      </c>
      <c r="E51" s="60"/>
      <c r="F51" s="61" t="s">
        <v>77</v>
      </c>
      <c r="G51" s="41"/>
      <c r="H51" s="42"/>
    </row>
    <row r="52" spans="1:8" s="3" customFormat="1" ht="30" x14ac:dyDescent="0.25">
      <c r="A52" s="58">
        <v>3</v>
      </c>
      <c r="B52" s="65" t="s">
        <v>31</v>
      </c>
      <c r="C52" s="60"/>
      <c r="D52" s="61" t="s">
        <v>77</v>
      </c>
      <c r="E52" s="60"/>
      <c r="F52" s="61" t="s">
        <v>77</v>
      </c>
      <c r="G52" s="41"/>
      <c r="H52" s="42"/>
    </row>
    <row r="53" spans="1:8" s="3" customFormat="1" ht="18" x14ac:dyDescent="0.25">
      <c r="A53" s="58">
        <v>4</v>
      </c>
      <c r="B53" s="59" t="s">
        <v>14</v>
      </c>
      <c r="C53" s="60"/>
      <c r="D53" s="61" t="s">
        <v>77</v>
      </c>
      <c r="E53" s="60"/>
      <c r="F53" s="61" t="s">
        <v>77</v>
      </c>
      <c r="G53" s="41"/>
      <c r="H53" s="42"/>
    </row>
    <row r="54" spans="1:8" s="3" customFormat="1" ht="30" x14ac:dyDescent="0.25">
      <c r="A54" s="58">
        <v>5</v>
      </c>
      <c r="B54" s="65" t="s">
        <v>5</v>
      </c>
      <c r="C54" s="60"/>
      <c r="D54" s="61" t="s">
        <v>77</v>
      </c>
      <c r="E54" s="60"/>
      <c r="F54" s="61" t="s">
        <v>77</v>
      </c>
      <c r="G54" s="41"/>
      <c r="H54" s="42"/>
    </row>
    <row r="55" spans="1:8" s="3" customFormat="1" ht="30" x14ac:dyDescent="0.25">
      <c r="A55" s="58">
        <v>6</v>
      </c>
      <c r="B55" s="59" t="s">
        <v>6</v>
      </c>
      <c r="C55" s="60"/>
      <c r="D55" s="61" t="s">
        <v>77</v>
      </c>
      <c r="E55" s="60"/>
      <c r="F55" s="61" t="s">
        <v>77</v>
      </c>
      <c r="G55" s="41"/>
      <c r="H55" s="42"/>
    </row>
    <row r="56" spans="1:8" s="3" customFormat="1" ht="30" x14ac:dyDescent="0.25">
      <c r="A56" s="58">
        <v>7</v>
      </c>
      <c r="B56" s="59" t="s">
        <v>104</v>
      </c>
      <c r="C56" s="60"/>
      <c r="D56" s="61"/>
      <c r="E56" s="61" t="s">
        <v>77</v>
      </c>
      <c r="F56" s="61" t="s">
        <v>77</v>
      </c>
      <c r="G56" s="41"/>
      <c r="H56" s="42"/>
    </row>
    <row r="57" spans="1:8" s="3" customFormat="1" ht="30" x14ac:dyDescent="0.25">
      <c r="A57" s="58">
        <v>8</v>
      </c>
      <c r="B57" s="62" t="s">
        <v>109</v>
      </c>
      <c r="C57" s="56"/>
      <c r="D57" s="64"/>
      <c r="E57" s="63" t="s">
        <v>77</v>
      </c>
      <c r="F57" s="63" t="s">
        <v>77</v>
      </c>
      <c r="G57" s="41"/>
      <c r="H57" s="42"/>
    </row>
    <row r="58" spans="1:8" s="12" customFormat="1" ht="15.75" x14ac:dyDescent="0.25">
      <c r="A58" s="39">
        <f>COUNTA(A50:A57)</f>
        <v>8</v>
      </c>
      <c r="B58" s="89" t="s">
        <v>103</v>
      </c>
      <c r="C58" s="90"/>
      <c r="D58" s="90"/>
      <c r="E58" s="90"/>
      <c r="F58" s="90"/>
      <c r="G58" s="90"/>
      <c r="H58" s="91"/>
    </row>
    <row r="59" spans="1:8" s="3" customFormat="1" ht="24.95" customHeight="1" x14ac:dyDescent="0.25">
      <c r="A59" s="95" t="s">
        <v>122</v>
      </c>
      <c r="B59" s="95"/>
      <c r="C59" s="95"/>
      <c r="D59" s="95"/>
      <c r="E59" s="95"/>
      <c r="F59" s="95"/>
      <c r="G59" s="95"/>
      <c r="H59" s="95"/>
    </row>
    <row r="60" spans="1:8" s="3" customFormat="1" ht="18" x14ac:dyDescent="0.25">
      <c r="A60" s="58">
        <v>1</v>
      </c>
      <c r="B60" s="59" t="s">
        <v>21</v>
      </c>
      <c r="C60" s="60"/>
      <c r="D60" s="61" t="s">
        <v>77</v>
      </c>
      <c r="E60" s="60"/>
      <c r="F60" s="61" t="s">
        <v>77</v>
      </c>
      <c r="G60" s="41"/>
      <c r="H60" s="42"/>
    </row>
    <row r="61" spans="1:8" s="3" customFormat="1" ht="18" customHeight="1" x14ac:dyDescent="0.25">
      <c r="A61" s="58">
        <v>2</v>
      </c>
      <c r="B61" s="62" t="s">
        <v>94</v>
      </c>
      <c r="C61" s="61" t="s">
        <v>77</v>
      </c>
      <c r="D61" s="66"/>
      <c r="E61" s="61" t="s">
        <v>77</v>
      </c>
      <c r="F61" s="61" t="s">
        <v>77</v>
      </c>
      <c r="G61" s="41"/>
      <c r="H61" s="41"/>
    </row>
    <row r="62" spans="1:8" s="3" customFormat="1" ht="30" x14ac:dyDescent="0.25">
      <c r="A62" s="58">
        <v>3</v>
      </c>
      <c r="B62" s="62" t="s">
        <v>151</v>
      </c>
      <c r="C62" s="61" t="s">
        <v>77</v>
      </c>
      <c r="D62" s="66"/>
      <c r="E62" s="63"/>
      <c r="F62" s="61" t="s">
        <v>77</v>
      </c>
      <c r="G62" s="41"/>
      <c r="H62" s="41"/>
    </row>
    <row r="63" spans="1:8" s="3" customFormat="1" ht="30" x14ac:dyDescent="0.25">
      <c r="A63" s="58">
        <v>4</v>
      </c>
      <c r="B63" s="62" t="s">
        <v>99</v>
      </c>
      <c r="C63" s="61" t="s">
        <v>77</v>
      </c>
      <c r="D63" s="66"/>
      <c r="E63" s="63"/>
      <c r="F63" s="61" t="s">
        <v>77</v>
      </c>
      <c r="G63" s="41"/>
      <c r="H63" s="41"/>
    </row>
    <row r="64" spans="1:8" s="3" customFormat="1" ht="18" x14ac:dyDescent="0.25">
      <c r="A64" s="58">
        <v>5</v>
      </c>
      <c r="B64" s="62" t="s">
        <v>88</v>
      </c>
      <c r="C64" s="63"/>
      <c r="D64" s="66"/>
      <c r="E64" s="61" t="s">
        <v>77</v>
      </c>
      <c r="F64" s="63" t="s">
        <v>77</v>
      </c>
      <c r="G64" s="41"/>
      <c r="H64" s="41"/>
    </row>
    <row r="65" spans="1:8" s="3" customFormat="1" ht="18" customHeight="1" x14ac:dyDescent="0.25">
      <c r="A65" s="58">
        <v>6</v>
      </c>
      <c r="B65" s="62" t="s">
        <v>100</v>
      </c>
      <c r="C65" s="56"/>
      <c r="D65" s="64"/>
      <c r="E65" s="63" t="s">
        <v>77</v>
      </c>
      <c r="F65" s="63" t="s">
        <v>77</v>
      </c>
      <c r="G65" s="41"/>
      <c r="H65" s="41"/>
    </row>
    <row r="66" spans="1:8" s="3" customFormat="1" ht="30" x14ac:dyDescent="0.25">
      <c r="A66" s="58">
        <v>7</v>
      </c>
      <c r="B66" s="62" t="s">
        <v>95</v>
      </c>
      <c r="C66" s="56"/>
      <c r="D66" s="63" t="s">
        <v>77</v>
      </c>
      <c r="E66" s="63"/>
      <c r="F66" s="63" t="s">
        <v>77</v>
      </c>
      <c r="G66" s="41"/>
      <c r="H66" s="41"/>
    </row>
    <row r="67" spans="1:8" s="3" customFormat="1" ht="30" x14ac:dyDescent="0.25">
      <c r="A67" s="58">
        <v>8</v>
      </c>
      <c r="B67" s="62" t="s">
        <v>90</v>
      </c>
      <c r="C67" s="56"/>
      <c r="D67" s="64"/>
      <c r="E67" s="63" t="s">
        <v>77</v>
      </c>
      <c r="F67" s="63" t="s">
        <v>77</v>
      </c>
      <c r="G67" s="41"/>
      <c r="H67" s="41"/>
    </row>
    <row r="68" spans="1:8" s="12" customFormat="1" ht="15.75" x14ac:dyDescent="0.25">
      <c r="A68" s="39">
        <f>COUNTA(A60:A67)</f>
        <v>8</v>
      </c>
      <c r="B68" s="89" t="s">
        <v>103</v>
      </c>
      <c r="C68" s="90"/>
      <c r="D68" s="90"/>
      <c r="E68" s="90"/>
      <c r="F68" s="90"/>
      <c r="G68" s="90"/>
      <c r="H68" s="91"/>
    </row>
    <row r="69" spans="1:8" s="3" customFormat="1" ht="24.95" customHeight="1" x14ac:dyDescent="0.25">
      <c r="A69" s="95" t="s">
        <v>115</v>
      </c>
      <c r="B69" s="95"/>
      <c r="C69" s="95"/>
      <c r="D69" s="95"/>
      <c r="E69" s="95"/>
      <c r="F69" s="95"/>
      <c r="G69" s="95"/>
      <c r="H69" s="95"/>
    </row>
    <row r="70" spans="1:8" s="3" customFormat="1" ht="18" x14ac:dyDescent="0.25">
      <c r="A70" s="58">
        <v>1</v>
      </c>
      <c r="B70" s="59" t="s">
        <v>9</v>
      </c>
      <c r="C70" s="60"/>
      <c r="D70" s="61" t="s">
        <v>77</v>
      </c>
      <c r="E70" s="60"/>
      <c r="F70" s="61" t="s">
        <v>77</v>
      </c>
      <c r="G70" s="41"/>
      <c r="H70" s="42"/>
    </row>
    <row r="71" spans="1:8" s="3" customFormat="1" ht="18" x14ac:dyDescent="0.25">
      <c r="A71" s="58">
        <v>2</v>
      </c>
      <c r="B71" s="59" t="s">
        <v>96</v>
      </c>
      <c r="C71" s="60"/>
      <c r="D71" s="61" t="s">
        <v>77</v>
      </c>
      <c r="E71" s="60"/>
      <c r="F71" s="61" t="s">
        <v>77</v>
      </c>
      <c r="G71" s="41"/>
      <c r="H71" s="42"/>
    </row>
    <row r="72" spans="1:8" s="3" customFormat="1" ht="18" x14ac:dyDescent="0.25">
      <c r="A72" s="58">
        <v>3</v>
      </c>
      <c r="B72" s="59" t="s">
        <v>112</v>
      </c>
      <c r="C72" s="60"/>
      <c r="D72" s="61"/>
      <c r="E72" s="60"/>
      <c r="F72" s="61" t="s">
        <v>77</v>
      </c>
      <c r="G72" s="41"/>
      <c r="H72" s="42"/>
    </row>
    <row r="73" spans="1:8" s="3" customFormat="1" ht="30" x14ac:dyDescent="0.25">
      <c r="A73" s="58">
        <v>4</v>
      </c>
      <c r="B73" s="59" t="s">
        <v>110</v>
      </c>
      <c r="C73" s="60"/>
      <c r="D73" s="61" t="s">
        <v>77</v>
      </c>
      <c r="E73" s="60"/>
      <c r="F73" s="61" t="s">
        <v>77</v>
      </c>
      <c r="G73" s="41"/>
      <c r="H73" s="42"/>
    </row>
    <row r="74" spans="1:8" s="3" customFormat="1" ht="30" x14ac:dyDescent="0.25">
      <c r="A74" s="58">
        <v>5</v>
      </c>
      <c r="B74" s="59" t="s">
        <v>13</v>
      </c>
      <c r="C74" s="60"/>
      <c r="D74" s="61" t="s">
        <v>77</v>
      </c>
      <c r="E74" s="61" t="s">
        <v>77</v>
      </c>
      <c r="F74" s="61" t="s">
        <v>77</v>
      </c>
      <c r="G74" s="41"/>
      <c r="H74" s="42"/>
    </row>
    <row r="75" spans="1:8" s="3" customFormat="1" ht="30" x14ac:dyDescent="0.25">
      <c r="A75" s="58">
        <v>6</v>
      </c>
      <c r="B75" s="59" t="s">
        <v>15</v>
      </c>
      <c r="C75" s="60"/>
      <c r="D75" s="61" t="s">
        <v>77</v>
      </c>
      <c r="E75" s="60"/>
      <c r="F75" s="60"/>
      <c r="G75" s="41"/>
      <c r="H75" s="42"/>
    </row>
    <row r="76" spans="1:8" s="3" customFormat="1" ht="18" x14ac:dyDescent="0.25">
      <c r="A76" s="58">
        <v>7</v>
      </c>
      <c r="B76" s="59" t="s">
        <v>28</v>
      </c>
      <c r="C76" s="60"/>
      <c r="D76" s="61" t="s">
        <v>77</v>
      </c>
      <c r="E76" s="60"/>
      <c r="F76" s="61" t="s">
        <v>77</v>
      </c>
      <c r="G76" s="41"/>
      <c r="H76" s="42"/>
    </row>
    <row r="77" spans="1:8" s="3" customFormat="1" ht="18" x14ac:dyDescent="0.25">
      <c r="A77" s="58">
        <v>8</v>
      </c>
      <c r="B77" s="62" t="s">
        <v>85</v>
      </c>
      <c r="C77" s="56"/>
      <c r="D77" s="64"/>
      <c r="E77" s="63" t="s">
        <v>77</v>
      </c>
      <c r="F77" s="61" t="s">
        <v>77</v>
      </c>
      <c r="G77" s="41"/>
      <c r="H77" s="41"/>
    </row>
    <row r="78" spans="1:8" s="3" customFormat="1" ht="18" customHeight="1" x14ac:dyDescent="0.25">
      <c r="A78" s="58">
        <v>9</v>
      </c>
      <c r="B78" s="62" t="s">
        <v>86</v>
      </c>
      <c r="C78" s="56"/>
      <c r="D78" s="64"/>
      <c r="E78" s="63" t="s">
        <v>77</v>
      </c>
      <c r="F78" s="61" t="s">
        <v>77</v>
      </c>
      <c r="G78" s="41"/>
      <c r="H78" s="41"/>
    </row>
    <row r="79" spans="1:8" s="3" customFormat="1" ht="18" x14ac:dyDescent="0.25">
      <c r="A79" s="58">
        <v>10</v>
      </c>
      <c r="B79" s="59" t="s">
        <v>87</v>
      </c>
      <c r="C79" s="60"/>
      <c r="D79" s="61"/>
      <c r="E79" s="63" t="s">
        <v>77</v>
      </c>
      <c r="F79" s="63" t="s">
        <v>77</v>
      </c>
      <c r="G79" s="41"/>
      <c r="H79" s="42"/>
    </row>
    <row r="80" spans="1:8" s="3" customFormat="1" ht="30" x14ac:dyDescent="0.25">
      <c r="A80" s="58">
        <v>11</v>
      </c>
      <c r="B80" s="62" t="s">
        <v>144</v>
      </c>
      <c r="C80" s="56"/>
      <c r="D80" s="64"/>
      <c r="E80" s="63" t="s">
        <v>77</v>
      </c>
      <c r="F80" s="63" t="s">
        <v>77</v>
      </c>
      <c r="G80" s="41"/>
      <c r="H80" s="41"/>
    </row>
    <row r="81" spans="1:8" s="3" customFormat="1" ht="18" customHeight="1" x14ac:dyDescent="0.25">
      <c r="A81" s="58">
        <v>12</v>
      </c>
      <c r="B81" s="62" t="s">
        <v>97</v>
      </c>
      <c r="C81" s="56"/>
      <c r="D81" s="64"/>
      <c r="E81" s="63" t="s">
        <v>77</v>
      </c>
      <c r="F81" s="63" t="s">
        <v>77</v>
      </c>
      <c r="G81" s="41"/>
      <c r="H81" s="41"/>
    </row>
    <row r="82" spans="1:8" s="3" customFormat="1" ht="18" x14ac:dyDescent="0.25">
      <c r="A82" s="58">
        <v>13</v>
      </c>
      <c r="B82" s="62" t="s">
        <v>145</v>
      </c>
      <c r="C82" s="56"/>
      <c r="D82" s="64"/>
      <c r="E82" s="63" t="s">
        <v>77</v>
      </c>
      <c r="F82" s="63"/>
      <c r="G82" s="41"/>
      <c r="H82" s="41"/>
    </row>
    <row r="83" spans="1:8" s="3" customFormat="1" ht="30" x14ac:dyDescent="0.25">
      <c r="A83" s="58">
        <v>14</v>
      </c>
      <c r="B83" s="62" t="s">
        <v>106</v>
      </c>
      <c r="C83" s="56"/>
      <c r="D83" s="64"/>
      <c r="E83" s="63" t="s">
        <v>77</v>
      </c>
      <c r="F83" s="63"/>
      <c r="G83" s="41"/>
      <c r="H83" s="41"/>
    </row>
    <row r="84" spans="1:8" s="3" customFormat="1" ht="18" customHeight="1" x14ac:dyDescent="0.25">
      <c r="A84" s="58">
        <v>15</v>
      </c>
      <c r="B84" s="62" t="s">
        <v>108</v>
      </c>
      <c r="C84" s="56"/>
      <c r="D84" s="64"/>
      <c r="E84" s="63" t="s">
        <v>77</v>
      </c>
      <c r="F84" s="63" t="s">
        <v>77</v>
      </c>
      <c r="G84" s="41"/>
      <c r="H84" s="41"/>
    </row>
    <row r="85" spans="1:8" s="12" customFormat="1" ht="15.75" x14ac:dyDescent="0.25">
      <c r="A85" s="39">
        <f>COUNTA(A70:A84)</f>
        <v>15</v>
      </c>
      <c r="B85" s="89" t="s">
        <v>103</v>
      </c>
      <c r="C85" s="90"/>
      <c r="D85" s="90"/>
      <c r="E85" s="90"/>
      <c r="F85" s="90"/>
      <c r="G85" s="90"/>
      <c r="H85" s="91"/>
    </row>
    <row r="86" spans="1:8" s="12" customFormat="1" ht="15.75" x14ac:dyDescent="0.25">
      <c r="A86" s="76"/>
      <c r="B86" s="77"/>
      <c r="C86" s="77"/>
      <c r="D86" s="77"/>
      <c r="E86" s="77"/>
      <c r="F86" s="77"/>
      <c r="G86" s="77"/>
      <c r="H86" s="77"/>
    </row>
    <row r="87" spans="1:8" s="12" customFormat="1" ht="15.75" x14ac:dyDescent="0.25">
      <c r="A87" s="76"/>
      <c r="B87" s="77"/>
      <c r="C87" s="77"/>
      <c r="D87" s="77"/>
      <c r="E87" s="77"/>
      <c r="F87" s="77"/>
      <c r="G87" s="77"/>
      <c r="H87" s="77"/>
    </row>
    <row r="88" spans="1:8" x14ac:dyDescent="0.25">
      <c r="A88" s="2"/>
      <c r="B88" s="2"/>
      <c r="C88" s="2"/>
      <c r="D88" s="2"/>
      <c r="E88" s="2"/>
      <c r="F88" s="2"/>
      <c r="G88" s="2"/>
      <c r="H88" s="2"/>
    </row>
    <row r="89" spans="1:8" ht="15" customHeight="1" x14ac:dyDescent="0.25">
      <c r="A89" s="35"/>
      <c r="B89" s="8"/>
    </row>
    <row r="90" spans="1:8" ht="15.75" x14ac:dyDescent="0.25">
      <c r="B90" s="52" t="s">
        <v>59</v>
      </c>
      <c r="C90" s="53"/>
      <c r="D90" s="54"/>
      <c r="E90" s="54"/>
      <c r="F90" s="55"/>
      <c r="G90" s="69" t="s">
        <v>143</v>
      </c>
    </row>
    <row r="91" spans="1:8" x14ac:dyDescent="0.25">
      <c r="B91" s="46" t="s">
        <v>60</v>
      </c>
      <c r="C91" s="47"/>
      <c r="D91" s="48"/>
      <c r="E91" s="48"/>
      <c r="F91" s="49"/>
      <c r="G91" s="37">
        <f>A20+A26+A58+A33+A14+A48+A85+A68</f>
        <v>67</v>
      </c>
      <c r="H91" s="50"/>
    </row>
    <row r="92" spans="1:8" x14ac:dyDescent="0.25">
      <c r="B92" s="46" t="s">
        <v>61</v>
      </c>
      <c r="C92" s="47"/>
      <c r="D92" s="48"/>
      <c r="E92" s="48"/>
      <c r="F92" s="49"/>
      <c r="G92" s="37">
        <f>COUNTIF($G$4:$G$88, "NOT APPLICABLE")</f>
        <v>0</v>
      </c>
      <c r="H92" s="38"/>
    </row>
    <row r="93" spans="1:8" x14ac:dyDescent="0.25">
      <c r="B93" s="46" t="s">
        <v>62</v>
      </c>
      <c r="C93" s="47"/>
      <c r="D93" s="48"/>
      <c r="E93" s="48"/>
      <c r="F93" s="49"/>
      <c r="G93" s="37">
        <f>G91-G92</f>
        <v>67</v>
      </c>
      <c r="H93" s="38"/>
    </row>
    <row r="94" spans="1:8" x14ac:dyDescent="0.25">
      <c r="B94" s="46" t="s">
        <v>63</v>
      </c>
      <c r="C94" s="47"/>
      <c r="D94" s="48"/>
      <c r="E94" s="48"/>
      <c r="F94" s="49"/>
      <c r="G94" s="37">
        <f>COUNTIF($G$4:$G$88, "YES")</f>
        <v>0</v>
      </c>
      <c r="H94" s="38"/>
    </row>
    <row r="95" spans="1:8" x14ac:dyDescent="0.25">
      <c r="B95" s="46" t="s">
        <v>67</v>
      </c>
      <c r="C95" s="47"/>
      <c r="D95" s="48"/>
      <c r="E95" s="48"/>
      <c r="F95" s="49"/>
      <c r="G95" s="37">
        <f>COUNTIF($G$4:$G$88, "NO")</f>
        <v>0</v>
      </c>
      <c r="H95" s="38"/>
    </row>
    <row r="96" spans="1:8" x14ac:dyDescent="0.25">
      <c r="B96" s="46" t="s">
        <v>64</v>
      </c>
      <c r="C96" s="47"/>
      <c r="D96" s="48"/>
      <c r="E96" s="48"/>
      <c r="F96" s="49"/>
      <c r="G96" s="37">
        <f>COUNTIF($G$4:$G$88, "PARTIAL")</f>
        <v>0</v>
      </c>
      <c r="H96" s="38"/>
    </row>
    <row r="97" spans="2:8" x14ac:dyDescent="0.25">
      <c r="B97" s="46" t="s">
        <v>114</v>
      </c>
      <c r="C97" s="47"/>
      <c r="D97" s="48"/>
      <c r="E97" s="48"/>
      <c r="F97" s="49"/>
      <c r="G97" s="37">
        <f>G91-G92-G94-G95-G96</f>
        <v>67</v>
      </c>
      <c r="H97" s="51" t="s">
        <v>126</v>
      </c>
    </row>
    <row r="98" spans="2:8" x14ac:dyDescent="0.25">
      <c r="B98" s="44"/>
      <c r="G98" s="5"/>
    </row>
    <row r="99" spans="2:8" x14ac:dyDescent="0.25">
      <c r="B99" s="67" t="s">
        <v>73</v>
      </c>
      <c r="C99" s="47"/>
      <c r="D99" s="48"/>
      <c r="E99" s="48"/>
      <c r="F99" s="49"/>
      <c r="G99" s="37">
        <f>G94*1+G96*0.5</f>
        <v>0</v>
      </c>
    </row>
    <row r="100" spans="2:8" x14ac:dyDescent="0.25">
      <c r="B100" s="68" t="s">
        <v>65</v>
      </c>
      <c r="C100" s="47"/>
      <c r="D100" s="48"/>
      <c r="E100" s="48"/>
      <c r="F100" s="49"/>
      <c r="G100" s="37">
        <f>ROUNDUP(((G99/G93)*100),0)</f>
        <v>0</v>
      </c>
    </row>
  </sheetData>
  <sortState xmlns:xlrd2="http://schemas.microsoft.com/office/spreadsheetml/2017/richdata2" ref="A28:H32">
    <sortCondition ref="A28:A32"/>
  </sortState>
  <mergeCells count="21">
    <mergeCell ref="A21:H21"/>
    <mergeCell ref="A27:H27"/>
    <mergeCell ref="A49:H49"/>
    <mergeCell ref="B20:H20"/>
    <mergeCell ref="B26:H26"/>
    <mergeCell ref="B85:H85"/>
    <mergeCell ref="C1:F1"/>
    <mergeCell ref="B58:H58"/>
    <mergeCell ref="B33:H33"/>
    <mergeCell ref="B68:H68"/>
    <mergeCell ref="B14:H14"/>
    <mergeCell ref="B48:H48"/>
    <mergeCell ref="H1:H2"/>
    <mergeCell ref="A3:H3"/>
    <mergeCell ref="A69:H69"/>
    <mergeCell ref="A34:H34"/>
    <mergeCell ref="A1:A2"/>
    <mergeCell ref="B1:B2"/>
    <mergeCell ref="G1:G2"/>
    <mergeCell ref="A15:H15"/>
    <mergeCell ref="A59:H59"/>
  </mergeCells>
  <pageMargins left="0.25" right="0.25" top="0.75" bottom="0.75" header="0.3" footer="0.3"/>
  <pageSetup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64CE84F3-6D12-408B-80C5-FFEB97CCB3A2}">
          <x14:formula1>
            <xm:f>Controls!$A$5:$A$9</xm:f>
          </x14:formula1>
          <xm:sqref>G50:G57 G60:G67 G22:G25 C50 G16:G19 G28:G32 C77:C78 C64:C67 C57 C12 C80:C84 G70:G84 G4:G13 G35:G47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C4B6E-7490-4B3F-94AE-36E1D9C6F67C}">
  <dimension ref="A1:J90"/>
  <sheetViews>
    <sheetView workbookViewId="0">
      <selection activeCell="J7" sqref="J7"/>
    </sheetView>
  </sheetViews>
  <sheetFormatPr defaultRowHeight="15" x14ac:dyDescent="0.25"/>
  <cols>
    <col min="1" max="1" width="23.5703125" bestFit="1" customWidth="1"/>
  </cols>
  <sheetData>
    <row r="1" spans="1:10" ht="21" x14ac:dyDescent="0.35">
      <c r="A1" s="27" t="s">
        <v>46</v>
      </c>
    </row>
    <row r="2" spans="1:10" x14ac:dyDescent="0.25">
      <c r="A2" t="s">
        <v>140</v>
      </c>
    </row>
    <row r="4" spans="1:10" ht="21" x14ac:dyDescent="0.25">
      <c r="A4" s="25" t="s">
        <v>69</v>
      </c>
    </row>
    <row r="5" spans="1:10" x14ac:dyDescent="0.25">
      <c r="A5" s="1" t="s">
        <v>32</v>
      </c>
    </row>
    <row r="6" spans="1:10" x14ac:dyDescent="0.25">
      <c r="A6" s="1" t="s">
        <v>33</v>
      </c>
    </row>
    <row r="7" spans="1:10" x14ac:dyDescent="0.25">
      <c r="A7" s="1" t="s">
        <v>34</v>
      </c>
    </row>
    <row r="8" spans="1:10" x14ac:dyDescent="0.25">
      <c r="A8" s="1" t="s">
        <v>35</v>
      </c>
    </row>
    <row r="9" spans="1:10" x14ac:dyDescent="0.25">
      <c r="A9" s="1"/>
    </row>
    <row r="11" spans="1:10" ht="21" x14ac:dyDescent="0.25">
      <c r="A11" s="26" t="s">
        <v>70</v>
      </c>
    </row>
    <row r="12" spans="1:10" ht="15.75" x14ac:dyDescent="0.25">
      <c r="A12" s="23"/>
    </row>
    <row r="13" spans="1:10" ht="15.75" x14ac:dyDescent="0.25">
      <c r="A13" s="24" t="s">
        <v>68</v>
      </c>
    </row>
    <row r="14" spans="1:10" ht="15.75" x14ac:dyDescent="0.25">
      <c r="A14" s="24"/>
    </row>
    <row r="15" spans="1:10" x14ac:dyDescent="0.25">
      <c r="A15" s="14" t="s">
        <v>36</v>
      </c>
      <c r="B15" s="15" t="s">
        <v>37</v>
      </c>
      <c r="D15" s="16" t="s">
        <v>38</v>
      </c>
      <c r="E15" s="16" t="s">
        <v>39</v>
      </c>
      <c r="G15" s="14" t="s">
        <v>38</v>
      </c>
      <c r="H15" s="14" t="s">
        <v>39</v>
      </c>
    </row>
    <row r="16" spans="1:10" x14ac:dyDescent="0.25">
      <c r="A16" t="s">
        <v>54</v>
      </c>
      <c r="B16">
        <v>50</v>
      </c>
      <c r="D16">
        <v>10</v>
      </c>
      <c r="E16">
        <v>10</v>
      </c>
      <c r="G16" t="s">
        <v>40</v>
      </c>
      <c r="H16">
        <f>Checklist!G100</f>
        <v>0</v>
      </c>
      <c r="J16" s="13"/>
    </row>
    <row r="17" spans="1:10" x14ac:dyDescent="0.25">
      <c r="A17" t="s">
        <v>50</v>
      </c>
      <c r="B17">
        <v>20</v>
      </c>
      <c r="D17">
        <v>20</v>
      </c>
      <c r="E17">
        <v>10</v>
      </c>
      <c r="G17" t="s">
        <v>41</v>
      </c>
      <c r="H17">
        <v>1</v>
      </c>
    </row>
    <row r="18" spans="1:10" x14ac:dyDescent="0.25">
      <c r="A18" t="s">
        <v>51</v>
      </c>
      <c r="B18">
        <v>15</v>
      </c>
      <c r="D18">
        <v>30</v>
      </c>
      <c r="E18">
        <v>10</v>
      </c>
      <c r="G18" t="s">
        <v>42</v>
      </c>
      <c r="H18">
        <f>B20+E26-H16-H17</f>
        <v>199</v>
      </c>
    </row>
    <row r="19" spans="1:10" x14ac:dyDescent="0.25">
      <c r="A19" t="s">
        <v>52</v>
      </c>
      <c r="B19">
        <v>15</v>
      </c>
      <c r="D19">
        <v>40</v>
      </c>
      <c r="E19">
        <v>10</v>
      </c>
    </row>
    <row r="20" spans="1:10" x14ac:dyDescent="0.25">
      <c r="A20" s="9" t="s">
        <v>0</v>
      </c>
      <c r="B20">
        <v>100</v>
      </c>
      <c r="D20">
        <v>50</v>
      </c>
      <c r="E20">
        <v>10</v>
      </c>
    </row>
    <row r="21" spans="1:10" x14ac:dyDescent="0.25">
      <c r="D21">
        <v>60</v>
      </c>
      <c r="E21">
        <v>10</v>
      </c>
    </row>
    <row r="22" spans="1:10" x14ac:dyDescent="0.25">
      <c r="D22">
        <v>70</v>
      </c>
      <c r="E22">
        <v>10</v>
      </c>
    </row>
    <row r="23" spans="1:10" x14ac:dyDescent="0.25">
      <c r="D23">
        <v>80</v>
      </c>
      <c r="E23">
        <v>10</v>
      </c>
    </row>
    <row r="24" spans="1:10" x14ac:dyDescent="0.25">
      <c r="D24">
        <v>90</v>
      </c>
      <c r="E24">
        <v>10</v>
      </c>
    </row>
    <row r="25" spans="1:10" x14ac:dyDescent="0.25">
      <c r="D25">
        <v>100</v>
      </c>
      <c r="E25">
        <v>10</v>
      </c>
    </row>
    <row r="26" spans="1:10" x14ac:dyDescent="0.25">
      <c r="D26" s="9" t="s">
        <v>0</v>
      </c>
      <c r="E26">
        <v>100</v>
      </c>
    </row>
    <row r="29" spans="1:10" ht="15.75" x14ac:dyDescent="0.25">
      <c r="A29" s="24"/>
    </row>
    <row r="31" spans="1:10" x14ac:dyDescent="0.25">
      <c r="A31" s="1"/>
      <c r="B31" s="28"/>
      <c r="D31" s="29"/>
      <c r="E31" s="29"/>
      <c r="G31" s="1"/>
      <c r="H31" s="1"/>
    </row>
    <row r="32" spans="1:10" x14ac:dyDescent="0.25">
      <c r="J32" s="13"/>
    </row>
    <row r="36" spans="1:10" x14ac:dyDescent="0.25">
      <c r="A36" s="9"/>
    </row>
    <row r="42" spans="1:10" x14ac:dyDescent="0.25">
      <c r="D42" s="9"/>
    </row>
    <row r="45" spans="1:10" ht="15.75" x14ac:dyDescent="0.25">
      <c r="A45" s="24"/>
    </row>
    <row r="47" spans="1:10" x14ac:dyDescent="0.25">
      <c r="A47" s="14"/>
      <c r="B47" s="15"/>
      <c r="D47" s="16"/>
      <c r="E47" s="16"/>
      <c r="G47" s="14"/>
      <c r="H47" s="14"/>
    </row>
    <row r="48" spans="1:10" x14ac:dyDescent="0.25">
      <c r="J48" s="13"/>
    </row>
    <row r="52" spans="1:10" x14ac:dyDescent="0.25">
      <c r="A52" s="9"/>
    </row>
    <row r="58" spans="1:10" x14ac:dyDescent="0.25">
      <c r="D58" s="9"/>
    </row>
    <row r="59" spans="1:10" x14ac:dyDescent="0.25">
      <c r="D59" s="9"/>
    </row>
    <row r="60" spans="1:10" x14ac:dyDescent="0.25">
      <c r="D60" s="9"/>
    </row>
    <row r="61" spans="1:10" x14ac:dyDescent="0.25">
      <c r="A61" s="1"/>
      <c r="D61" s="9"/>
    </row>
    <row r="63" spans="1:10" x14ac:dyDescent="0.25">
      <c r="A63" s="14"/>
      <c r="B63" s="15"/>
      <c r="D63" s="16"/>
      <c r="E63" s="16"/>
      <c r="G63" s="14"/>
      <c r="H63" s="14"/>
    </row>
    <row r="64" spans="1:10" x14ac:dyDescent="0.25">
      <c r="J64" s="13"/>
    </row>
    <row r="68" spans="1:10" x14ac:dyDescent="0.25">
      <c r="A68" s="9"/>
    </row>
    <row r="74" spans="1:10" x14ac:dyDescent="0.25">
      <c r="D74" s="9"/>
    </row>
    <row r="77" spans="1:10" ht="15.75" x14ac:dyDescent="0.25">
      <c r="A77" s="24"/>
    </row>
    <row r="79" spans="1:10" x14ac:dyDescent="0.25">
      <c r="A79" s="14"/>
      <c r="B79" s="15"/>
      <c r="D79" s="16"/>
      <c r="E79" s="16"/>
      <c r="G79" s="14"/>
      <c r="H79" s="14"/>
    </row>
    <row r="80" spans="1:10" x14ac:dyDescent="0.25">
      <c r="J80" s="13"/>
    </row>
    <row r="84" spans="1:4" x14ac:dyDescent="0.25">
      <c r="A84" s="9"/>
    </row>
    <row r="90" spans="1:4" x14ac:dyDescent="0.25">
      <c r="D90" s="9"/>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Charts</vt:lpstr>
      </vt:variant>
      <vt:variant>
        <vt:i4>1</vt:i4>
      </vt:variant>
    </vt:vector>
  </HeadingPairs>
  <TitlesOfParts>
    <vt:vector size="5" baseType="lpstr">
      <vt:lpstr>Intro</vt:lpstr>
      <vt:lpstr>Overview</vt:lpstr>
      <vt:lpstr>Checklist</vt:lpstr>
      <vt:lpstr>Controls</vt:lpstr>
      <vt:lpstr>Gauge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Regan</dc:creator>
  <cp:keywords/>
  <dc:description/>
  <cp:lastModifiedBy>Mike Regan</cp:lastModifiedBy>
  <cp:revision/>
  <cp:lastPrinted>2023-10-29T18:04:11Z</cp:lastPrinted>
  <dcterms:created xsi:type="dcterms:W3CDTF">2015-06-05T18:17:20Z</dcterms:created>
  <dcterms:modified xsi:type="dcterms:W3CDTF">2024-07-02T19:12:38Z</dcterms:modified>
  <cp:category/>
  <cp:contentStatus/>
</cp:coreProperties>
</file>